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UNG\CONG VIEC\NAM 2020\KH 2021-2025\Điều chỉnh KH trung hạn 2016-2020\"/>
    </mc:Choice>
  </mc:AlternateContent>
  <bookViews>
    <workbookView xWindow="-120" yWindow="-120" windowWidth="29040" windowHeight="15840"/>
  </bookViews>
  <sheets>
    <sheet name="PL2. TT UBND tỉnh" sheetId="1" r:id="rId1"/>
    <sheet name="PL1. TT UBND TỈNH" sheetId="3" r:id="rId2"/>
    <sheet name="PL1. NQ HĐND tỉnh" sheetId="4" r:id="rId3"/>
    <sheet name="PL2. NQ HĐND tỉnh" sheetId="2" r:id="rId4"/>
  </sheets>
  <definedNames>
    <definedName name="_xlnm.Print_Area" localSheetId="3">'PL2. NQ HĐND tỉnh'!$A$2:$P$29</definedName>
    <definedName name="_xlnm.Print_Area" localSheetId="0">'PL2. TT UBND tỉnh'!$A$2:$P$29</definedName>
    <definedName name="_xlnm.Print_Titles" localSheetId="3">'PL2. NQ HĐND tỉnh'!$5:$7</definedName>
    <definedName name="_xlnm.Print_Titles" localSheetId="0">'PL2. TT UBND tỉnh'!$5:$7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4" l="1"/>
  <c r="H13" i="4"/>
  <c r="G13" i="4"/>
  <c r="G9" i="4" s="1"/>
  <c r="H10" i="4"/>
  <c r="G10" i="4"/>
  <c r="H9" i="4"/>
  <c r="G9" i="3"/>
  <c r="H13" i="3"/>
  <c r="H9" i="3" s="1"/>
  <c r="G13" i="3"/>
  <c r="G14" i="3"/>
  <c r="H10" i="3"/>
  <c r="G10" i="3"/>
  <c r="H8" i="1" l="1"/>
  <c r="I8" i="1"/>
  <c r="J8" i="1"/>
  <c r="K8" i="1"/>
  <c r="L8" i="1"/>
  <c r="M8" i="1"/>
  <c r="G8" i="1"/>
  <c r="H8" i="2"/>
  <c r="I8" i="2"/>
  <c r="J8" i="2"/>
  <c r="K8" i="2"/>
  <c r="L8" i="2"/>
  <c r="M8" i="2"/>
  <c r="G8" i="2"/>
  <c r="M9" i="1"/>
  <c r="M10" i="1"/>
  <c r="G27" i="1"/>
  <c r="G27" i="2"/>
  <c r="M26" i="2" l="1"/>
  <c r="L26" i="2"/>
  <c r="H26" i="2"/>
  <c r="G26" i="2"/>
  <c r="M25" i="2"/>
  <c r="M24" i="2"/>
  <c r="M23" i="2"/>
  <c r="M22" i="2"/>
  <c r="M21" i="2"/>
  <c r="M20" i="2"/>
  <c r="M19" i="2"/>
  <c r="M18" i="2"/>
  <c r="M17" i="2"/>
  <c r="M16" i="2"/>
  <c r="M15" i="2"/>
  <c r="M14" i="2"/>
  <c r="M13" i="2"/>
  <c r="M12" i="2"/>
  <c r="M11" i="2"/>
  <c r="M10" i="2"/>
  <c r="M9" i="2" s="1"/>
  <c r="K10" i="2"/>
  <c r="K9" i="2" s="1"/>
  <c r="J10" i="2"/>
  <c r="I10" i="2"/>
  <c r="R10" i="2" s="1"/>
  <c r="H10" i="2"/>
  <c r="G10" i="2"/>
  <c r="G9" i="2" s="1"/>
  <c r="L9" i="2"/>
  <c r="J9" i="2"/>
  <c r="H9" i="2"/>
  <c r="H26" i="1"/>
  <c r="L26" i="1"/>
  <c r="M26" i="1"/>
  <c r="G26" i="1"/>
  <c r="I9" i="2" l="1"/>
  <c r="G10" i="1"/>
  <c r="H10" i="1"/>
  <c r="I10" i="1"/>
  <c r="I9" i="1" s="1"/>
  <c r="J10" i="1"/>
  <c r="K10" i="1"/>
  <c r="K9" i="1" s="1"/>
  <c r="L9" i="1"/>
  <c r="M13" i="1"/>
  <c r="M14" i="1"/>
  <c r="M15" i="1"/>
  <c r="M16" i="1"/>
  <c r="M17" i="1"/>
  <c r="M18" i="1"/>
  <c r="M19" i="1"/>
  <c r="M20" i="1"/>
  <c r="M21" i="1"/>
  <c r="M22" i="1"/>
  <c r="M23" i="1"/>
  <c r="M24" i="1"/>
  <c r="M12" i="1"/>
  <c r="G9" i="1" l="1"/>
  <c r="J9" i="1"/>
  <c r="H9" i="1"/>
  <c r="R10" i="1"/>
  <c r="M25" i="1" l="1"/>
  <c r="M11" i="1"/>
</calcChain>
</file>

<file path=xl/sharedStrings.xml><?xml version="1.0" encoding="utf-8"?>
<sst xmlns="http://schemas.openxmlformats.org/spreadsheetml/2006/main" count="284" uniqueCount="90">
  <si>
    <t>TT</t>
  </si>
  <si>
    <t>Danh mục Dự án</t>
  </si>
  <si>
    <t>Địa điểm XD</t>
  </si>
  <si>
    <t>Khởi công</t>
  </si>
  <si>
    <t>Hoàn thành</t>
  </si>
  <si>
    <t>Quyết định đầu tư</t>
  </si>
  <si>
    <t>Số QĐ; ngày tháng  năm ban hành</t>
  </si>
  <si>
    <t>TMĐT</t>
  </si>
  <si>
    <t>Tổng số (tất cả các nguồn vốn)</t>
  </si>
  <si>
    <t>Trong đó: NST</t>
  </si>
  <si>
    <t>Ước GN đến 31/12/2020</t>
  </si>
  <si>
    <t>Điều chỉnh</t>
  </si>
  <si>
    <t>Tăng (+)</t>
  </si>
  <si>
    <t>Giảm (-)</t>
  </si>
  <si>
    <t>ĐVT: Triệu đồng</t>
  </si>
  <si>
    <t>Chủ đầu tư</t>
  </si>
  <si>
    <t>Ghi chú</t>
  </si>
  <si>
    <t>Dự án thoát nước và vệ sinh môi trường đô thị Ba Đồn (Đan Mạch)</t>
  </si>
  <si>
    <t>Dự án sửa chữa và nâng cao an toàn đập (WB8)</t>
  </si>
  <si>
    <t>Dự án Phục hồi và quản lý bền vững rừng phòng hộ, tỉnh Quảng Bình (JICA2)</t>
  </si>
  <si>
    <t>Dự án xây dựng cầu dân sinh và quản lý  tài sản đường địa phương (Dự án LRAMP) tỉnh Quảng Bình</t>
  </si>
  <si>
    <t>Dự án Phát triển môi trường, hạ tầng đô thị để ứng phó với biến đổi khí hậu  thành phố Đồng Hới</t>
  </si>
  <si>
    <t>Dự án môi trường bền vững các thành phố duyên hải - Tiểu dự án thành phố Đồng Hới (WB)</t>
  </si>
  <si>
    <t>Hạ tầng cơ bản cho phát triển toàn diện các tỉnh Nghệ An, Hà Tỉnh, Quảng Bình và Quảng Trị - Tiểu dự án tỉnh Quảng Bình (ADB)</t>
  </si>
  <si>
    <t>Dự án hiện đại hóa ngành lâm nghiệp và tăng cường tính chống chịu vùng ven biển tỉnh Quảng Bình</t>
  </si>
  <si>
    <t>Nâng cấp hệ thống đê, kè bảo vệ bờ sông và trồng rừng ngập mặn để ứng phó với biến đổi khí hậu các xã bãi ngang, cồn bãi thuộc thị xã Ba Đồn, tỉnh Quảng Bình</t>
  </si>
  <si>
    <t>Xây dựng củng cố đê, kè chống sạt lở cửa sông Nhật Lệ, thành phố Đồng Hới, tỉnh Quảng Bình</t>
  </si>
  <si>
    <t>Dự án Phát triển cơ sở hạ tầng du lịch hỗ trợ cho tăng trưởng toàn diện khu vực tiểu vùng Mê Công mở rộng - giai đoạn 2, TDA tỉnh Quảng Bình</t>
  </si>
  <si>
    <t>Tiểu dự án Cấp điện nông thôn từ lưới điện quốc gia tỉnh Quảng Bình, giai đoạn 2018-2020-EU tài trợ</t>
  </si>
  <si>
    <t>Dự án giáo dục THCS khu vực khó khăn nhất giai đoạn 2</t>
  </si>
  <si>
    <t>Dự án đầu tư xây dựng và phát triển hệ thống cung ứng dịch vụ tế tuyến cơ sở</t>
  </si>
  <si>
    <t>Dự án phát triển Giáo dục Trung học giai đoạn 2 Tỉnh Quảng Bình</t>
  </si>
  <si>
    <t>A</t>
  </si>
  <si>
    <t>B</t>
  </si>
  <si>
    <t>Nâng cấp tuyến đường từ trung tâm huyện lỵ mới kết nối với đường trục chính liên 5 xã đi phường Ba Đồn với các xã Quảng Tiến, Quảng Lưu, Quảng Thạch</t>
  </si>
  <si>
    <t>Điều tra, cắm mốc vết lũ trận lũ lịch sử năm 2020 và lập bản đồ ngập lụt cho 04 lưu vực sông lớn trên địa bàn tỉnh Quảng Bình</t>
  </si>
  <si>
    <t>Đình chợ trung tâm xã Mai Hóa, huyện Tuyên Hóa</t>
  </si>
  <si>
    <t>TỔNG SỐ</t>
  </si>
  <si>
    <t>UBND huyện Quảng Trạch</t>
  </si>
  <si>
    <t>Sở Nông nghiệp và PTNT</t>
  </si>
  <si>
    <t>Sở Giao thông vận tải</t>
  </si>
  <si>
    <t>UBND tỉnh</t>
  </si>
  <si>
    <t>Sở Kế hoạch và Đầu tư</t>
  </si>
  <si>
    <t>Sở Tài nguyên và môi trường</t>
  </si>
  <si>
    <t>Sở Du lịch</t>
  </si>
  <si>
    <t>Sở Công thương</t>
  </si>
  <si>
    <t>Sở Giáo dục và đào tạo</t>
  </si>
  <si>
    <t>Sở Y tế</t>
  </si>
  <si>
    <t>Quảng Trạch</t>
  </si>
  <si>
    <t>Quảng Bình</t>
  </si>
  <si>
    <t>Đồng Hới</t>
  </si>
  <si>
    <t>Ba Đồn</t>
  </si>
  <si>
    <t>Tuyên Hóa</t>
  </si>
  <si>
    <t>3520/QĐ-UBND ngày 31/10/2016</t>
  </si>
  <si>
    <t xml:space="preserve">1769/QĐ-UBND ngày 30/5/2018 </t>
  </si>
  <si>
    <t>1828/QĐ-UBND ngày 10/08/2012; 3075/QĐ-UBND ngày 31/08/2017</t>
  </si>
  <si>
    <t>622/QĐ-BGTVT ngày 02/03/2016</t>
  </si>
  <si>
    <t>221/QĐ-UBND ngày 28/01/2015; 2681/QĐ-UBND ngày 29/9/2015</t>
  </si>
  <si>
    <t>1106/QĐ-UBND ngày 07/05/2014</t>
  </si>
  <si>
    <t>4638/QĐ-BNN-HTQT ngày 11/09/2015</t>
  </si>
  <si>
    <t>3983/QĐ-UBND ngày 2/11/2017</t>
  </si>
  <si>
    <t>3530/QĐ-UBND ngày 23/10/2018</t>
  </si>
  <si>
    <t>3355/QĐ-UBND ngày 10/10/2018</t>
  </si>
  <si>
    <t>3590/QĐ-UBND ngày 25/10/2018</t>
  </si>
  <si>
    <t>1787/QĐ-UBND ngày 27/05/2019</t>
  </si>
  <si>
    <t>1119/QĐ-UBND ngày 29/03/2019</t>
  </si>
  <si>
    <t>4439/QĐ-UBND ngày 19/12/2018</t>
  </si>
  <si>
    <t>3231, 3232, 3234/QĐ-UBND ngày 11/11/2015; 3542, 3543/QĐ-UBND ngày 09/12/2015</t>
  </si>
  <si>
    <t>KH vốn năm 2020 bố trí lại</t>
  </si>
  <si>
    <t>NGUỒN THU CẤP QUYỀN SỬ DỤNG ĐẤT</t>
  </si>
  <si>
    <t>KH vốn năm 2020</t>
  </si>
  <si>
    <t>2584/SNN-DAN ngày 11/11/2020
1668/SNN-DAN ngày 27/7/2020</t>
  </si>
  <si>
    <t>59/BC-JICA2-QB ngày 06/11/2020
40-BC-JICA2-QB ngày 20/7/2020</t>
  </si>
  <si>
    <t>120/FMCRQB ngày 09/11/2020;
1940/SNN-FMCR ngày 26/8/2020</t>
  </si>
  <si>
    <t>56/BC-SDL ngày 21/10/2020
48/BC-SDL ngày 28/8/2020</t>
  </si>
  <si>
    <t>2842/SYT-KHTC ngày 12/11/2020; 2080/SYT-KHTC ngày 18/08/2020</t>
  </si>
  <si>
    <t>Lý do điều chỉnh</t>
  </si>
  <si>
    <t>Dự án không giải ngân hết kế hoạch 2020</t>
  </si>
  <si>
    <t>(Kèm theo Tờ trình số …..…/TTr-UBND ngày …….. tháng 12 năm 2020 của UBND tỉnh)</t>
  </si>
  <si>
    <t>Chi cục Thủy lợi</t>
  </si>
  <si>
    <t>UBND xã Mai Hóa</t>
  </si>
  <si>
    <t>Vốn Đối ứng các dự án ODA (tại nghị quyết số 83/NQ-HĐND ngày 12/12/2019)</t>
  </si>
  <si>
    <t>2721/SNN-DAN ngày 26/11/2020
1668/SNN-DAN ngày 27/7/2020</t>
  </si>
  <si>
    <t xml:space="preserve">Các dự án bổ sung vào kế hoạch trung hạn 2016-2020 </t>
  </si>
  <si>
    <t>PHỤ LỤC 1: BỔ SUNG DANH MỤC KẾ HOẠCH VỐN ĐẦU TƯ CÔNG TRUNG HẠN 2016-2020
(NGUỒN NGÂN SÁCH TỈNH QUẢN LÝ)</t>
  </si>
  <si>
    <t>PHỤ LỤC 2: ĐIỀU CHUYỂN KẾ HOẠCH VỐN ĐẦU TƯ CÔNG NGUỒN NGÂN SÁCH TỈNH NĂM 2020 (NGUỒN NGÂN SÁCH TỈNH QUẢN LÝ)</t>
  </si>
  <si>
    <t>Các dự án bổ sung kế hoạch vốn ĐTC năm 2020</t>
  </si>
  <si>
    <t>(Kèm theo Nghị quyết số …..…/2020/NQ-HĐND ngày …….. tháng 12 năm 2020 của HĐND tỉnh)</t>
  </si>
  <si>
    <t>ĐVT: triệu đồng</t>
  </si>
  <si>
    <t>Trong đó: NS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</si>
</sst>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Times New Roman"/>
      <family val="2"/>
    </font>
    <font>
      <b/>
      <sz val="12"/>
      <color theme="1"/>
      <name val="Times New Roman"/>
      <family val="1"/>
    </font>
    <font>
      <i/>
      <sz val="12"/>
      <color theme="1"/>
      <name val="Times New Roman"/>
      <family val="1"/>
    </font>
    <font>
      <sz val="12"/>
      <color rgb="FFFF0000"/>
      <name val="Times New Roman"/>
      <family val="2"/>
    </font>
    <font>
      <i/>
      <sz val="13"/>
      <color theme="1"/>
      <name val="Times New Roman"/>
      <family val="1"/>
    </font>
    <font>
      <b/>
      <sz val="12"/>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1" fillId="0" borderId="1" xfId="0" applyNumberFormat="1" applyFont="1" applyBorder="1" applyAlignment="1">
      <alignmen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3" fontId="0" fillId="0" borderId="1" xfId="0" applyNumberFormat="1" applyBorder="1" applyAlignment="1">
      <alignment vertical="center"/>
    </xf>
    <xf numFmtId="3" fontId="0" fillId="0" borderId="1" xfId="0" applyNumberForma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3" fontId="1" fillId="0" borderId="0" xfId="0" applyNumberFormat="1"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right" vertical="center"/>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topLeftCell="A21" zoomScale="70" zoomScaleNormal="70" zoomScaleSheetLayoutView="85" zoomScalePageLayoutView="70" workbookViewId="0">
      <selection activeCell="I26" sqref="I26:K26"/>
    </sheetView>
  </sheetViews>
  <sheetFormatPr defaultRowHeight="15.75" x14ac:dyDescent="0.25"/>
  <cols>
    <col min="1" max="1" width="4.5" style="13" customWidth="1"/>
    <col min="2" max="2" width="38.125" style="14" customWidth="1"/>
    <col min="3" max="5" width="9" style="13"/>
    <col min="6" max="6" width="16.625" style="10" customWidth="1"/>
    <col min="7" max="7" width="11" style="10" customWidth="1"/>
    <col min="8" max="9" width="9" style="10"/>
    <col min="10" max="10" width="11.5" style="10" hidden="1" customWidth="1"/>
    <col min="11" max="13" width="9" style="10"/>
    <col min="14" max="15" width="11.75" style="14" hidden="1" customWidth="1"/>
    <col min="16" max="16" width="13.875" style="14" hidden="1" customWidth="1"/>
    <col min="17" max="17" width="9" style="10"/>
    <col min="18" max="18" width="0" style="10" hidden="1" customWidth="1"/>
    <col min="19" max="16384" width="9" style="10"/>
  </cols>
  <sheetData>
    <row r="1" spans="1:18" x14ac:dyDescent="0.25">
      <c r="A1" s="42"/>
      <c r="B1" s="42"/>
    </row>
    <row r="2" spans="1:18" ht="33.75" customHeight="1" x14ac:dyDescent="0.25">
      <c r="A2" s="44" t="s">
        <v>85</v>
      </c>
      <c r="B2" s="45"/>
      <c r="C2" s="45"/>
      <c r="D2" s="45"/>
      <c r="E2" s="45"/>
      <c r="F2" s="45"/>
      <c r="G2" s="45"/>
      <c r="H2" s="45"/>
      <c r="I2" s="45"/>
      <c r="J2" s="45"/>
      <c r="K2" s="45"/>
      <c r="L2" s="45"/>
      <c r="M2" s="45"/>
      <c r="N2" s="45"/>
      <c r="O2" s="45"/>
      <c r="P2" s="45"/>
    </row>
    <row r="3" spans="1:18" ht="24" customHeight="1" x14ac:dyDescent="0.25">
      <c r="A3" s="43" t="s">
        <v>78</v>
      </c>
      <c r="B3" s="43"/>
      <c r="C3" s="43"/>
      <c r="D3" s="43"/>
      <c r="E3" s="43"/>
      <c r="F3" s="43"/>
      <c r="G3" s="43"/>
      <c r="H3" s="43"/>
      <c r="I3" s="43"/>
      <c r="J3" s="43"/>
      <c r="K3" s="43"/>
      <c r="L3" s="43"/>
      <c r="M3" s="43"/>
      <c r="N3" s="43"/>
      <c r="O3" s="43"/>
      <c r="P3" s="43"/>
    </row>
    <row r="4" spans="1:18" x14ac:dyDescent="0.25">
      <c r="K4" s="46" t="s">
        <v>14</v>
      </c>
      <c r="L4" s="46"/>
      <c r="M4" s="46"/>
      <c r="N4" s="46"/>
      <c r="O4" s="46"/>
      <c r="P4" s="46"/>
    </row>
    <row r="5" spans="1:18" ht="31.5" customHeight="1" x14ac:dyDescent="0.25">
      <c r="A5" s="47" t="s">
        <v>0</v>
      </c>
      <c r="B5" s="41" t="s">
        <v>1</v>
      </c>
      <c r="C5" s="41" t="s">
        <v>2</v>
      </c>
      <c r="D5" s="41" t="s">
        <v>3</v>
      </c>
      <c r="E5" s="41" t="s">
        <v>4</v>
      </c>
      <c r="F5" s="47" t="s">
        <v>5</v>
      </c>
      <c r="G5" s="47"/>
      <c r="H5" s="47"/>
      <c r="I5" s="41" t="s">
        <v>70</v>
      </c>
      <c r="J5" s="41" t="s">
        <v>10</v>
      </c>
      <c r="K5" s="47" t="s">
        <v>11</v>
      </c>
      <c r="L5" s="47"/>
      <c r="M5" s="41" t="s">
        <v>68</v>
      </c>
      <c r="N5" s="41" t="s">
        <v>15</v>
      </c>
      <c r="O5" s="38" t="s">
        <v>76</v>
      </c>
      <c r="P5" s="41" t="s">
        <v>16</v>
      </c>
    </row>
    <row r="6" spans="1:18" x14ac:dyDescent="0.25">
      <c r="A6" s="47"/>
      <c r="B6" s="41"/>
      <c r="C6" s="41"/>
      <c r="D6" s="41"/>
      <c r="E6" s="41"/>
      <c r="F6" s="41" t="s">
        <v>6</v>
      </c>
      <c r="G6" s="47" t="s">
        <v>7</v>
      </c>
      <c r="H6" s="47"/>
      <c r="I6" s="41"/>
      <c r="J6" s="41"/>
      <c r="K6" s="47"/>
      <c r="L6" s="47"/>
      <c r="M6" s="41"/>
      <c r="N6" s="41"/>
      <c r="O6" s="39"/>
      <c r="P6" s="41"/>
    </row>
    <row r="7" spans="1:18" ht="47.25" x14ac:dyDescent="0.25">
      <c r="A7" s="47"/>
      <c r="B7" s="41"/>
      <c r="C7" s="41"/>
      <c r="D7" s="41"/>
      <c r="E7" s="41"/>
      <c r="F7" s="41"/>
      <c r="G7" s="4" t="s">
        <v>8</v>
      </c>
      <c r="H7" s="4" t="s">
        <v>9</v>
      </c>
      <c r="I7" s="41"/>
      <c r="J7" s="41"/>
      <c r="K7" s="5" t="s">
        <v>13</v>
      </c>
      <c r="L7" s="5" t="s">
        <v>12</v>
      </c>
      <c r="M7" s="41"/>
      <c r="N7" s="41"/>
      <c r="O7" s="40"/>
      <c r="P7" s="41"/>
    </row>
    <row r="8" spans="1:18" s="15" customFormat="1" x14ac:dyDescent="0.25">
      <c r="A8" s="1"/>
      <c r="B8" s="2" t="s">
        <v>37</v>
      </c>
      <c r="C8" s="2"/>
      <c r="D8" s="2"/>
      <c r="E8" s="2"/>
      <c r="F8" s="7"/>
      <c r="G8" s="8">
        <f>G10+G26</f>
        <v>362166</v>
      </c>
      <c r="H8" s="8">
        <f t="shared" ref="H8:M8" si="0">H10+H26</f>
        <v>174623</v>
      </c>
      <c r="I8" s="8">
        <f t="shared" si="0"/>
        <v>39399</v>
      </c>
      <c r="J8" s="8">
        <f t="shared" si="0"/>
        <v>10942</v>
      </c>
      <c r="K8" s="8">
        <f t="shared" si="0"/>
        <v>28130</v>
      </c>
      <c r="L8" s="8">
        <f t="shared" si="0"/>
        <v>28130</v>
      </c>
      <c r="M8" s="8">
        <f t="shared" si="0"/>
        <v>39399</v>
      </c>
      <c r="N8" s="2"/>
      <c r="O8" s="4"/>
      <c r="P8" s="4"/>
    </row>
    <row r="9" spans="1:18" s="15" customFormat="1" ht="31.5" hidden="1" x14ac:dyDescent="0.25">
      <c r="A9" s="5"/>
      <c r="B9" s="6" t="s">
        <v>69</v>
      </c>
      <c r="C9" s="4"/>
      <c r="D9" s="4"/>
      <c r="E9" s="4"/>
      <c r="F9" s="7"/>
      <c r="G9" s="8">
        <f>G10</f>
        <v>334036</v>
      </c>
      <c r="H9" s="8">
        <f t="shared" ref="H9:J9" si="1">H10</f>
        <v>146493</v>
      </c>
      <c r="I9" s="8">
        <f t="shared" si="1"/>
        <v>39399</v>
      </c>
      <c r="J9" s="8">
        <f t="shared" si="1"/>
        <v>10942</v>
      </c>
      <c r="K9" s="8">
        <f>K10+K26</f>
        <v>28130</v>
      </c>
      <c r="L9" s="8">
        <f>L10+L26</f>
        <v>28130</v>
      </c>
      <c r="M9" s="8">
        <f>M10+M26</f>
        <v>39399</v>
      </c>
      <c r="N9" s="4"/>
      <c r="O9" s="4"/>
      <c r="P9" s="4"/>
    </row>
    <row r="10" spans="1:18" s="15" customFormat="1" ht="31.5" x14ac:dyDescent="0.25">
      <c r="A10" s="1" t="s">
        <v>32</v>
      </c>
      <c r="B10" s="31" t="s">
        <v>81</v>
      </c>
      <c r="C10" s="2"/>
      <c r="D10" s="2"/>
      <c r="E10" s="2"/>
      <c r="F10" s="7"/>
      <c r="G10" s="9">
        <f t="shared" ref="G10:L10" si="2">G12+G13+G18+G19+G21+G24</f>
        <v>334036</v>
      </c>
      <c r="H10" s="9">
        <f t="shared" si="2"/>
        <v>146493</v>
      </c>
      <c r="I10" s="9">
        <f t="shared" si="2"/>
        <v>39399</v>
      </c>
      <c r="J10" s="9">
        <f t="shared" si="2"/>
        <v>10942</v>
      </c>
      <c r="K10" s="9">
        <f t="shared" si="2"/>
        <v>28130</v>
      </c>
      <c r="L10" s="9"/>
      <c r="M10" s="9">
        <f>SUBTOTAL(109,M12:M24)</f>
        <v>11269</v>
      </c>
      <c r="N10" s="2"/>
      <c r="O10" s="4"/>
      <c r="P10" s="4"/>
      <c r="R10" s="30">
        <f>I10-K10</f>
        <v>11269</v>
      </c>
    </row>
    <row r="11" spans="1:18" ht="31.5" hidden="1" x14ac:dyDescent="0.25">
      <c r="A11" s="16">
        <v>1</v>
      </c>
      <c r="B11" s="17" t="s">
        <v>17</v>
      </c>
      <c r="C11" s="20" t="s">
        <v>48</v>
      </c>
      <c r="D11" s="20">
        <v>2010</v>
      </c>
      <c r="E11" s="20">
        <v>2019</v>
      </c>
      <c r="F11" s="17" t="s">
        <v>58</v>
      </c>
      <c r="G11" s="19">
        <v>122095</v>
      </c>
      <c r="H11" s="19">
        <v>69246</v>
      </c>
      <c r="I11" s="18">
        <v>9323</v>
      </c>
      <c r="J11" s="18">
        <v>9323</v>
      </c>
      <c r="K11" s="18"/>
      <c r="L11" s="18"/>
      <c r="M11" s="18">
        <f>I11-L11</f>
        <v>9323</v>
      </c>
      <c r="N11" s="17" t="s">
        <v>38</v>
      </c>
      <c r="O11" s="17"/>
      <c r="P11" s="17"/>
    </row>
    <row r="12" spans="1:18" ht="94.5" x14ac:dyDescent="0.25">
      <c r="A12" s="16">
        <v>1</v>
      </c>
      <c r="B12" s="17" t="s">
        <v>18</v>
      </c>
      <c r="C12" s="20" t="s">
        <v>49</v>
      </c>
      <c r="D12" s="20">
        <v>2016</v>
      </c>
      <c r="E12" s="20">
        <v>2020</v>
      </c>
      <c r="F12" s="17" t="s">
        <v>59</v>
      </c>
      <c r="G12" s="19">
        <v>14404</v>
      </c>
      <c r="H12" s="19">
        <v>14404</v>
      </c>
      <c r="I12" s="18">
        <v>4304</v>
      </c>
      <c r="J12" s="18">
        <v>2893</v>
      </c>
      <c r="K12" s="18">
        <v>1084</v>
      </c>
      <c r="L12" s="18"/>
      <c r="M12" s="18">
        <f>I12-K12</f>
        <v>3220</v>
      </c>
      <c r="N12" s="20" t="s">
        <v>39</v>
      </c>
      <c r="O12" s="17" t="s">
        <v>77</v>
      </c>
      <c r="P12" s="17" t="s">
        <v>82</v>
      </c>
    </row>
    <row r="13" spans="1:18" ht="94.5" x14ac:dyDescent="0.25">
      <c r="A13" s="16">
        <v>2</v>
      </c>
      <c r="B13" s="17" t="s">
        <v>19</v>
      </c>
      <c r="C13" s="20" t="s">
        <v>49</v>
      </c>
      <c r="D13" s="20">
        <v>2012</v>
      </c>
      <c r="E13" s="20">
        <v>2021</v>
      </c>
      <c r="F13" s="19" t="s">
        <v>55</v>
      </c>
      <c r="G13" s="19">
        <v>21367</v>
      </c>
      <c r="H13" s="19">
        <v>20367</v>
      </c>
      <c r="I13" s="18">
        <v>12767</v>
      </c>
      <c r="J13" s="18">
        <v>395</v>
      </c>
      <c r="K13" s="18">
        <v>12372</v>
      </c>
      <c r="L13" s="18"/>
      <c r="M13" s="18">
        <f t="shared" ref="M13:M24" si="3">I13-K13</f>
        <v>395</v>
      </c>
      <c r="N13" s="20" t="s">
        <v>39</v>
      </c>
      <c r="O13" s="17" t="s">
        <v>77</v>
      </c>
      <c r="P13" s="17" t="s">
        <v>72</v>
      </c>
    </row>
    <row r="14" spans="1:18" ht="47.25" hidden="1" x14ac:dyDescent="0.25">
      <c r="A14" s="16">
        <v>4</v>
      </c>
      <c r="B14" s="17" t="s">
        <v>20</v>
      </c>
      <c r="C14" s="20" t="s">
        <v>49</v>
      </c>
      <c r="D14" s="20">
        <v>2016</v>
      </c>
      <c r="E14" s="20">
        <v>2021</v>
      </c>
      <c r="F14" s="19" t="s">
        <v>56</v>
      </c>
      <c r="G14" s="19">
        <v>146500</v>
      </c>
      <c r="H14" s="19">
        <v>10500</v>
      </c>
      <c r="I14" s="18">
        <v>1925</v>
      </c>
      <c r="J14" s="18">
        <v>1925</v>
      </c>
      <c r="K14" s="18"/>
      <c r="L14" s="18"/>
      <c r="M14" s="18">
        <f t="shared" si="3"/>
        <v>1925</v>
      </c>
      <c r="N14" s="20" t="s">
        <v>40</v>
      </c>
      <c r="O14" s="17"/>
      <c r="P14" s="17"/>
    </row>
    <row r="15" spans="1:18" ht="63" hidden="1" x14ac:dyDescent="0.25">
      <c r="A15" s="16">
        <v>5</v>
      </c>
      <c r="B15" s="17" t="s">
        <v>21</v>
      </c>
      <c r="C15" s="20" t="s">
        <v>50</v>
      </c>
      <c r="D15" s="20">
        <v>2016</v>
      </c>
      <c r="E15" s="20">
        <v>2021</v>
      </c>
      <c r="F15" s="19" t="s">
        <v>57</v>
      </c>
      <c r="G15" s="19">
        <v>165282</v>
      </c>
      <c r="H15" s="19">
        <v>165282</v>
      </c>
      <c r="I15" s="18">
        <v>20757</v>
      </c>
      <c r="J15" s="18">
        <v>20757</v>
      </c>
      <c r="K15" s="18"/>
      <c r="L15" s="18"/>
      <c r="M15" s="18">
        <f t="shared" si="3"/>
        <v>20757</v>
      </c>
      <c r="N15" s="20" t="s">
        <v>41</v>
      </c>
      <c r="O15" s="17"/>
      <c r="P15" s="17"/>
    </row>
    <row r="16" spans="1:18" ht="47.25" hidden="1" x14ac:dyDescent="0.25">
      <c r="A16" s="16">
        <v>6</v>
      </c>
      <c r="B16" s="17" t="s">
        <v>22</v>
      </c>
      <c r="C16" s="20" t="s">
        <v>50</v>
      </c>
      <c r="D16" s="20">
        <v>2017</v>
      </c>
      <c r="E16" s="20">
        <v>2022</v>
      </c>
      <c r="F16" s="19" t="s">
        <v>53</v>
      </c>
      <c r="G16" s="19">
        <v>176000</v>
      </c>
      <c r="H16" s="19">
        <v>95274</v>
      </c>
      <c r="I16" s="18">
        <v>7793</v>
      </c>
      <c r="J16" s="18">
        <v>7793</v>
      </c>
      <c r="K16" s="18"/>
      <c r="L16" s="18"/>
      <c r="M16" s="18">
        <f t="shared" si="3"/>
        <v>7793</v>
      </c>
      <c r="N16" s="20" t="s">
        <v>41</v>
      </c>
      <c r="O16" s="17"/>
      <c r="P16" s="17"/>
    </row>
    <row r="17" spans="1:16" ht="47.25" hidden="1" x14ac:dyDescent="0.25">
      <c r="A17" s="16">
        <v>7</v>
      </c>
      <c r="B17" s="17" t="s">
        <v>23</v>
      </c>
      <c r="C17" s="20" t="s">
        <v>49</v>
      </c>
      <c r="D17" s="20">
        <v>2017</v>
      </c>
      <c r="E17" s="20">
        <v>2022</v>
      </c>
      <c r="F17" s="19" t="s">
        <v>54</v>
      </c>
      <c r="G17" s="19">
        <v>259610</v>
      </c>
      <c r="H17" s="19">
        <v>118162</v>
      </c>
      <c r="I17" s="18">
        <v>20500</v>
      </c>
      <c r="J17" s="18">
        <v>2374</v>
      </c>
      <c r="K17" s="18"/>
      <c r="L17" s="18"/>
      <c r="M17" s="18">
        <f t="shared" si="3"/>
        <v>20500</v>
      </c>
      <c r="N17" s="20" t="s">
        <v>42</v>
      </c>
      <c r="O17" s="17"/>
      <c r="P17" s="17"/>
    </row>
    <row r="18" spans="1:16" ht="94.5" x14ac:dyDescent="0.25">
      <c r="A18" s="16">
        <v>3</v>
      </c>
      <c r="B18" s="17" t="s">
        <v>24</v>
      </c>
      <c r="C18" s="20" t="s">
        <v>49</v>
      </c>
      <c r="D18" s="20">
        <v>2018</v>
      </c>
      <c r="E18" s="20">
        <v>2023</v>
      </c>
      <c r="F18" s="19" t="s">
        <v>60</v>
      </c>
      <c r="G18" s="19">
        <v>57200</v>
      </c>
      <c r="H18" s="19">
        <v>31330</v>
      </c>
      <c r="I18" s="18">
        <v>8000</v>
      </c>
      <c r="J18" s="18">
        <v>1300</v>
      </c>
      <c r="K18" s="18">
        <v>6700</v>
      </c>
      <c r="L18" s="18"/>
      <c r="M18" s="18">
        <f t="shared" si="3"/>
        <v>1300</v>
      </c>
      <c r="N18" s="20" t="s">
        <v>39</v>
      </c>
      <c r="O18" s="17" t="s">
        <v>77</v>
      </c>
      <c r="P18" s="17" t="s">
        <v>73</v>
      </c>
    </row>
    <row r="19" spans="1:16" ht="94.5" x14ac:dyDescent="0.25">
      <c r="A19" s="16">
        <v>4</v>
      </c>
      <c r="B19" s="17" t="s">
        <v>25</v>
      </c>
      <c r="C19" s="20" t="s">
        <v>51</v>
      </c>
      <c r="D19" s="20">
        <v>2018</v>
      </c>
      <c r="E19" s="20">
        <v>2020</v>
      </c>
      <c r="F19" s="19" t="s">
        <v>61</v>
      </c>
      <c r="G19" s="19">
        <v>164669</v>
      </c>
      <c r="H19" s="19">
        <v>3996</v>
      </c>
      <c r="I19" s="18">
        <v>1998</v>
      </c>
      <c r="J19" s="18">
        <v>648</v>
      </c>
      <c r="K19" s="18">
        <v>1350</v>
      </c>
      <c r="L19" s="18"/>
      <c r="M19" s="18">
        <f t="shared" si="3"/>
        <v>648</v>
      </c>
      <c r="N19" s="20" t="s">
        <v>39</v>
      </c>
      <c r="O19" s="17" t="s">
        <v>77</v>
      </c>
      <c r="P19" s="17" t="s">
        <v>71</v>
      </c>
    </row>
    <row r="20" spans="1:16" ht="47.25" hidden="1" x14ac:dyDescent="0.25">
      <c r="A20" s="16">
        <v>10</v>
      </c>
      <c r="B20" s="17" t="s">
        <v>26</v>
      </c>
      <c r="C20" s="20" t="s">
        <v>50</v>
      </c>
      <c r="D20" s="20">
        <v>2018</v>
      </c>
      <c r="E20" s="20">
        <v>2020</v>
      </c>
      <c r="F20" s="19" t="s">
        <v>62</v>
      </c>
      <c r="G20" s="19">
        <v>81000</v>
      </c>
      <c r="H20" s="19">
        <v>6000</v>
      </c>
      <c r="I20" s="18">
        <v>171</v>
      </c>
      <c r="J20" s="18">
        <v>171</v>
      </c>
      <c r="K20" s="18">
        <v>0</v>
      </c>
      <c r="L20" s="18"/>
      <c r="M20" s="18">
        <f t="shared" si="3"/>
        <v>171</v>
      </c>
      <c r="N20" s="20" t="s">
        <v>43</v>
      </c>
      <c r="O20" s="17"/>
      <c r="P20" s="17"/>
    </row>
    <row r="21" spans="1:16" ht="78.75" x14ac:dyDescent="0.25">
      <c r="A21" s="16">
        <v>5</v>
      </c>
      <c r="B21" s="17" t="s">
        <v>27</v>
      </c>
      <c r="C21" s="20" t="s">
        <v>49</v>
      </c>
      <c r="D21" s="20">
        <v>2018</v>
      </c>
      <c r="E21" s="20">
        <v>2024</v>
      </c>
      <c r="F21" s="19" t="s">
        <v>63</v>
      </c>
      <c r="G21" s="19">
        <v>40710</v>
      </c>
      <c r="H21" s="19">
        <v>40710</v>
      </c>
      <c r="I21" s="18">
        <v>7330</v>
      </c>
      <c r="J21" s="18">
        <v>3206</v>
      </c>
      <c r="K21" s="18">
        <v>4124</v>
      </c>
      <c r="L21" s="18"/>
      <c r="M21" s="18">
        <f t="shared" si="3"/>
        <v>3206</v>
      </c>
      <c r="N21" s="20" t="s">
        <v>44</v>
      </c>
      <c r="O21" s="17" t="s">
        <v>77</v>
      </c>
      <c r="P21" s="17" t="s">
        <v>74</v>
      </c>
    </row>
    <row r="22" spans="1:16" ht="47.25" hidden="1" x14ac:dyDescent="0.25">
      <c r="A22" s="16">
        <v>12</v>
      </c>
      <c r="B22" s="17" t="s">
        <v>28</v>
      </c>
      <c r="C22" s="20" t="s">
        <v>49</v>
      </c>
      <c r="D22" s="20">
        <v>2018</v>
      </c>
      <c r="E22" s="20">
        <v>2020</v>
      </c>
      <c r="F22" s="19" t="s">
        <v>64</v>
      </c>
      <c r="G22" s="19">
        <v>12966</v>
      </c>
      <c r="H22" s="19">
        <v>12966</v>
      </c>
      <c r="I22" s="18">
        <v>5543</v>
      </c>
      <c r="J22" s="18">
        <v>5543</v>
      </c>
      <c r="K22" s="18"/>
      <c r="L22" s="18"/>
      <c r="M22" s="18">
        <f t="shared" si="3"/>
        <v>5543</v>
      </c>
      <c r="N22" s="20" t="s">
        <v>45</v>
      </c>
      <c r="O22" s="17"/>
      <c r="P22" s="17"/>
    </row>
    <row r="23" spans="1:16" ht="94.5" hidden="1" x14ac:dyDescent="0.25">
      <c r="A23" s="16">
        <v>13</v>
      </c>
      <c r="B23" s="17" t="s">
        <v>29</v>
      </c>
      <c r="C23" s="20" t="s">
        <v>49</v>
      </c>
      <c r="D23" s="20">
        <v>2015</v>
      </c>
      <c r="E23" s="20">
        <v>2020</v>
      </c>
      <c r="F23" s="19" t="s">
        <v>67</v>
      </c>
      <c r="G23" s="19">
        <v>4217</v>
      </c>
      <c r="H23" s="19">
        <v>4217</v>
      </c>
      <c r="I23" s="18">
        <v>2514</v>
      </c>
      <c r="J23" s="18">
        <v>2514</v>
      </c>
      <c r="K23" s="18"/>
      <c r="L23" s="18"/>
      <c r="M23" s="18">
        <f t="shared" si="3"/>
        <v>2514</v>
      </c>
      <c r="N23" s="20" t="s">
        <v>46</v>
      </c>
      <c r="O23" s="17"/>
      <c r="P23" s="17"/>
    </row>
    <row r="24" spans="1:16" ht="94.5" x14ac:dyDescent="0.25">
      <c r="A24" s="16">
        <v>6</v>
      </c>
      <c r="B24" s="17" t="s">
        <v>30</v>
      </c>
      <c r="C24" s="20" t="s">
        <v>49</v>
      </c>
      <c r="D24" s="20">
        <v>2020</v>
      </c>
      <c r="E24" s="20">
        <v>2024</v>
      </c>
      <c r="F24" s="19" t="s">
        <v>65</v>
      </c>
      <c r="G24" s="19">
        <v>35686</v>
      </c>
      <c r="H24" s="19">
        <v>35686</v>
      </c>
      <c r="I24" s="18">
        <v>5000</v>
      </c>
      <c r="J24" s="18">
        <v>2500</v>
      </c>
      <c r="K24" s="18">
        <v>2500</v>
      </c>
      <c r="L24" s="18"/>
      <c r="M24" s="18">
        <f t="shared" si="3"/>
        <v>2500</v>
      </c>
      <c r="N24" s="20" t="s">
        <v>47</v>
      </c>
      <c r="O24" s="17" t="s">
        <v>77</v>
      </c>
      <c r="P24" s="17" t="s">
        <v>75</v>
      </c>
    </row>
    <row r="25" spans="1:16" ht="31.5" hidden="1" x14ac:dyDescent="0.25">
      <c r="A25" s="16">
        <v>15</v>
      </c>
      <c r="B25" s="17" t="s">
        <v>31</v>
      </c>
      <c r="C25" s="20" t="s">
        <v>49</v>
      </c>
      <c r="D25" s="20">
        <v>2019</v>
      </c>
      <c r="E25" s="20">
        <v>2020</v>
      </c>
      <c r="F25" s="19" t="s">
        <v>66</v>
      </c>
      <c r="G25" s="19">
        <v>7183</v>
      </c>
      <c r="H25" s="19">
        <v>7183</v>
      </c>
      <c r="I25" s="18">
        <v>7183</v>
      </c>
      <c r="J25" s="18">
        <v>7183</v>
      </c>
      <c r="K25" s="18"/>
      <c r="L25" s="18"/>
      <c r="M25" s="18">
        <f t="shared" ref="M25" si="4">I25-L25</f>
        <v>7183</v>
      </c>
      <c r="N25" s="17" t="s">
        <v>46</v>
      </c>
      <c r="O25" s="17"/>
      <c r="P25" s="17"/>
    </row>
    <row r="26" spans="1:16" s="15" customFormat="1" ht="52.5" customHeight="1" x14ac:dyDescent="0.25">
      <c r="A26" s="1" t="s">
        <v>33</v>
      </c>
      <c r="B26" s="32" t="s">
        <v>86</v>
      </c>
      <c r="C26" s="20"/>
      <c r="D26" s="2"/>
      <c r="E26" s="2"/>
      <c r="F26" s="8"/>
      <c r="G26" s="9">
        <f>SUM(G27:G29)</f>
        <v>28130</v>
      </c>
      <c r="H26" s="9">
        <f t="shared" ref="H26:M26" si="5">SUM(H27:H29)</f>
        <v>28130</v>
      </c>
      <c r="I26" s="9"/>
      <c r="J26" s="9"/>
      <c r="K26" s="9"/>
      <c r="L26" s="9">
        <f t="shared" si="5"/>
        <v>28130</v>
      </c>
      <c r="M26" s="9">
        <f t="shared" si="5"/>
        <v>28130</v>
      </c>
      <c r="N26" s="3"/>
      <c r="O26" s="3"/>
      <c r="P26" s="3"/>
    </row>
    <row r="27" spans="1:16" ht="51.75" customHeight="1" x14ac:dyDescent="0.25">
      <c r="A27" s="16">
        <v>1</v>
      </c>
      <c r="B27" s="17" t="s">
        <v>35</v>
      </c>
      <c r="C27" s="20" t="s">
        <v>49</v>
      </c>
      <c r="D27" s="20">
        <v>2020</v>
      </c>
      <c r="E27" s="21">
        <v>2022</v>
      </c>
      <c r="F27" s="19"/>
      <c r="G27" s="19">
        <f>5657-327</f>
        <v>5330</v>
      </c>
      <c r="H27" s="19">
        <v>5330</v>
      </c>
      <c r="I27" s="18"/>
      <c r="J27" s="18"/>
      <c r="K27" s="18"/>
      <c r="L27" s="18">
        <v>5330</v>
      </c>
      <c r="M27" s="18">
        <v>5330</v>
      </c>
      <c r="N27" s="20" t="s">
        <v>79</v>
      </c>
      <c r="O27" s="17"/>
      <c r="P27" s="17"/>
    </row>
    <row r="28" spans="1:16" ht="69.75" customHeight="1" x14ac:dyDescent="0.25">
      <c r="A28" s="16">
        <v>2</v>
      </c>
      <c r="B28" s="17" t="s">
        <v>34</v>
      </c>
      <c r="C28" s="21" t="s">
        <v>51</v>
      </c>
      <c r="D28" s="20">
        <v>2020</v>
      </c>
      <c r="E28" s="21">
        <v>2022</v>
      </c>
      <c r="F28" s="19"/>
      <c r="G28" s="19">
        <v>20000</v>
      </c>
      <c r="H28" s="19">
        <v>20000</v>
      </c>
      <c r="I28" s="18"/>
      <c r="J28" s="18"/>
      <c r="K28" s="18"/>
      <c r="L28" s="18">
        <v>20000</v>
      </c>
      <c r="M28" s="18">
        <v>20000</v>
      </c>
      <c r="N28" s="20" t="s">
        <v>38</v>
      </c>
      <c r="O28" s="17"/>
      <c r="P28" s="17"/>
    </row>
    <row r="29" spans="1:16" ht="39" customHeight="1" x14ac:dyDescent="0.25">
      <c r="A29" s="16">
        <v>3</v>
      </c>
      <c r="B29" s="17" t="s">
        <v>36</v>
      </c>
      <c r="C29" s="20" t="s">
        <v>52</v>
      </c>
      <c r="D29" s="20">
        <v>2020</v>
      </c>
      <c r="E29" s="21">
        <v>2022</v>
      </c>
      <c r="F29" s="19"/>
      <c r="G29" s="19">
        <v>2800</v>
      </c>
      <c r="H29" s="19">
        <v>2800</v>
      </c>
      <c r="I29" s="18"/>
      <c r="J29" s="18"/>
      <c r="K29" s="18"/>
      <c r="L29" s="18">
        <v>2800</v>
      </c>
      <c r="M29" s="18">
        <v>2800</v>
      </c>
      <c r="N29" s="20" t="s">
        <v>80</v>
      </c>
      <c r="O29" s="17"/>
      <c r="P29" s="17"/>
    </row>
    <row r="30" spans="1:16" x14ac:dyDescent="0.25">
      <c r="A30" s="22"/>
      <c r="B30" s="23"/>
      <c r="C30" s="22"/>
      <c r="D30" s="22"/>
      <c r="E30" s="22"/>
      <c r="F30" s="24"/>
      <c r="G30" s="24"/>
      <c r="H30" s="24"/>
      <c r="I30" s="24"/>
      <c r="J30" s="24"/>
      <c r="K30" s="24"/>
      <c r="L30" s="24"/>
      <c r="M30" s="24"/>
      <c r="N30" s="23"/>
      <c r="O30" s="23"/>
      <c r="P30" s="23"/>
    </row>
    <row r="31" spans="1:16" x14ac:dyDescent="0.25">
      <c r="B31" s="12"/>
      <c r="L31" s="11"/>
    </row>
    <row r="32" spans="1:16" x14ac:dyDescent="0.25">
      <c r="B32" s="25"/>
      <c r="L32" s="13"/>
    </row>
    <row r="33" spans="2:12" x14ac:dyDescent="0.25">
      <c r="B33" s="25"/>
    </row>
    <row r="34" spans="2:12" x14ac:dyDescent="0.25">
      <c r="B34" s="25"/>
    </row>
    <row r="35" spans="2:12" x14ac:dyDescent="0.25">
      <c r="B35" s="25"/>
    </row>
    <row r="36" spans="2:12" x14ac:dyDescent="0.25">
      <c r="B36" s="25"/>
    </row>
    <row r="37" spans="2:12" x14ac:dyDescent="0.25">
      <c r="B37" s="25"/>
    </row>
    <row r="38" spans="2:12" x14ac:dyDescent="0.25">
      <c r="B38" s="25"/>
    </row>
    <row r="39" spans="2:12" x14ac:dyDescent="0.25">
      <c r="B39" s="13"/>
      <c r="L39" s="13"/>
    </row>
  </sheetData>
  <mergeCells count="19">
    <mergeCell ref="G6:H6"/>
    <mergeCell ref="E5:E7"/>
    <mergeCell ref="D5:D7"/>
    <mergeCell ref="O5:O7"/>
    <mergeCell ref="C5:C7"/>
    <mergeCell ref="A1:B1"/>
    <mergeCell ref="N5:N7"/>
    <mergeCell ref="A3:P3"/>
    <mergeCell ref="P5:P7"/>
    <mergeCell ref="A2:P2"/>
    <mergeCell ref="K4:P4"/>
    <mergeCell ref="B5:B7"/>
    <mergeCell ref="A5:A7"/>
    <mergeCell ref="I5:I7"/>
    <mergeCell ref="J5:J7"/>
    <mergeCell ref="K5:L6"/>
    <mergeCell ref="M5:M7"/>
    <mergeCell ref="F5:H5"/>
    <mergeCell ref="F6:F7"/>
  </mergeCells>
  <printOptions horizontalCentered="1"/>
  <pageMargins left="0" right="0" top="0.49" bottom="0.51181102362204722" header="0.23622047244094491" footer="0.23622047244094491"/>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70" zoomScaleNormal="70" workbookViewId="0">
      <selection activeCell="D15" sqref="D15:E15"/>
    </sheetView>
  </sheetViews>
  <sheetFormatPr defaultRowHeight="15.75" x14ac:dyDescent="0.25"/>
  <cols>
    <col min="1" max="1" width="7.25" style="13" customWidth="1"/>
    <col min="2" max="2" width="38.125" style="14" customWidth="1"/>
    <col min="3" max="5" width="9" style="13"/>
    <col min="6" max="6" width="16.625" style="10" customWidth="1"/>
    <col min="7" max="7" width="11" style="10" customWidth="1"/>
    <col min="8" max="8" width="9" style="10"/>
    <col min="9" max="9" width="11.75" style="14" customWidth="1"/>
    <col min="10" max="10" width="11.75" style="14" hidden="1" customWidth="1"/>
    <col min="11" max="11" width="13.875" style="14" hidden="1" customWidth="1"/>
    <col min="12" max="16384" width="9" style="10"/>
  </cols>
  <sheetData>
    <row r="1" spans="1:11" x14ac:dyDescent="0.25">
      <c r="A1" s="42"/>
      <c r="B1" s="42"/>
    </row>
    <row r="2" spans="1:11" ht="33.75" customHeight="1" x14ac:dyDescent="0.25">
      <c r="A2" s="44" t="s">
        <v>84</v>
      </c>
      <c r="B2" s="45"/>
      <c r="C2" s="45"/>
      <c r="D2" s="45"/>
      <c r="E2" s="45"/>
      <c r="F2" s="45"/>
      <c r="G2" s="45"/>
      <c r="H2" s="45"/>
      <c r="I2" s="45"/>
      <c r="J2" s="45"/>
      <c r="K2" s="45"/>
    </row>
    <row r="3" spans="1:11" ht="24" customHeight="1" x14ac:dyDescent="0.25">
      <c r="A3" s="43" t="s">
        <v>78</v>
      </c>
      <c r="B3" s="43"/>
      <c r="C3" s="43"/>
      <c r="D3" s="43"/>
      <c r="E3" s="43"/>
      <c r="F3" s="43"/>
      <c r="G3" s="43"/>
      <c r="H3" s="43"/>
      <c r="I3" s="43"/>
      <c r="J3" s="43"/>
      <c r="K3" s="43"/>
    </row>
    <row r="4" spans="1:11" ht="24" customHeight="1" x14ac:dyDescent="0.25">
      <c r="A4" s="34"/>
      <c r="B4" s="34"/>
      <c r="C4" s="34"/>
      <c r="D4" s="34"/>
      <c r="E4" s="34"/>
      <c r="F4" s="34"/>
      <c r="G4" s="34"/>
      <c r="H4" s="34"/>
      <c r="I4" s="34"/>
      <c r="J4" s="34"/>
      <c r="K4" s="34"/>
    </row>
    <row r="5" spans="1:11" x14ac:dyDescent="0.25">
      <c r="H5" s="37" t="s">
        <v>88</v>
      </c>
      <c r="I5" s="46"/>
      <c r="J5" s="46"/>
      <c r="K5" s="46"/>
    </row>
    <row r="6" spans="1:11" ht="31.5" customHeight="1" x14ac:dyDescent="0.25">
      <c r="A6" s="47" t="s">
        <v>0</v>
      </c>
      <c r="B6" s="41" t="s">
        <v>1</v>
      </c>
      <c r="C6" s="41" t="s">
        <v>2</v>
      </c>
      <c r="D6" s="41" t="s">
        <v>3</v>
      </c>
      <c r="E6" s="41" t="s">
        <v>4</v>
      </c>
      <c r="F6" s="47" t="s">
        <v>5</v>
      </c>
      <c r="G6" s="47"/>
      <c r="H6" s="47"/>
      <c r="I6" s="38" t="s">
        <v>16</v>
      </c>
      <c r="J6" s="38" t="s">
        <v>76</v>
      </c>
      <c r="K6" s="41" t="s">
        <v>16</v>
      </c>
    </row>
    <row r="7" spans="1:11" x14ac:dyDescent="0.25">
      <c r="A7" s="47"/>
      <c r="B7" s="41"/>
      <c r="C7" s="41"/>
      <c r="D7" s="41"/>
      <c r="E7" s="41"/>
      <c r="F7" s="41" t="s">
        <v>6</v>
      </c>
      <c r="G7" s="47" t="s">
        <v>7</v>
      </c>
      <c r="H7" s="47"/>
      <c r="I7" s="39"/>
      <c r="J7" s="39"/>
      <c r="K7" s="41"/>
    </row>
    <row r="8" spans="1:11" ht="47.25" x14ac:dyDescent="0.25">
      <c r="A8" s="47"/>
      <c r="B8" s="41"/>
      <c r="C8" s="41"/>
      <c r="D8" s="41"/>
      <c r="E8" s="41"/>
      <c r="F8" s="41"/>
      <c r="G8" s="33" t="s">
        <v>8</v>
      </c>
      <c r="H8" s="33" t="s">
        <v>89</v>
      </c>
      <c r="I8" s="40"/>
      <c r="J8" s="40"/>
      <c r="K8" s="41"/>
    </row>
    <row r="9" spans="1:11" s="15" customFormat="1" x14ac:dyDescent="0.25">
      <c r="A9" s="36"/>
      <c r="B9" s="33" t="s">
        <v>37</v>
      </c>
      <c r="C9" s="33"/>
      <c r="D9" s="33"/>
      <c r="E9" s="33"/>
      <c r="F9" s="7"/>
      <c r="G9" s="9">
        <f>SUBTOTAL(109, G13:G17)</f>
        <v>28130</v>
      </c>
      <c r="H9" s="9">
        <f>SUBTOTAL(109, H13:H17)</f>
        <v>28130</v>
      </c>
      <c r="I9" s="33"/>
      <c r="J9" s="33"/>
      <c r="K9" s="33"/>
    </row>
    <row r="10" spans="1:11" s="15" customFormat="1" ht="31.5" hidden="1" x14ac:dyDescent="0.25">
      <c r="A10" s="36"/>
      <c r="B10" s="6" t="s">
        <v>69</v>
      </c>
      <c r="C10" s="33"/>
      <c r="D10" s="33"/>
      <c r="E10" s="33"/>
      <c r="F10" s="7"/>
      <c r="G10" s="8" t="e">
        <f>#REF!</f>
        <v>#REF!</v>
      </c>
      <c r="H10" s="8" t="e">
        <f>#REF!</f>
        <v>#REF!</v>
      </c>
      <c r="I10" s="33"/>
      <c r="J10" s="33"/>
      <c r="K10" s="33"/>
    </row>
    <row r="11" spans="1:11" ht="31.5" hidden="1" x14ac:dyDescent="0.25">
      <c r="A11" s="16">
        <v>1</v>
      </c>
      <c r="B11" s="17" t="s">
        <v>17</v>
      </c>
      <c r="C11" s="20" t="s">
        <v>48</v>
      </c>
      <c r="D11" s="20">
        <v>2010</v>
      </c>
      <c r="E11" s="20">
        <v>2019</v>
      </c>
      <c r="F11" s="17" t="s">
        <v>58</v>
      </c>
      <c r="G11" s="19">
        <v>122095</v>
      </c>
      <c r="H11" s="19">
        <v>69246</v>
      </c>
      <c r="I11" s="17" t="s">
        <v>38</v>
      </c>
      <c r="J11" s="17"/>
      <c r="K11" s="17"/>
    </row>
    <row r="12" spans="1:11" ht="31.5" hidden="1" x14ac:dyDescent="0.25">
      <c r="A12" s="16">
        <v>15</v>
      </c>
      <c r="B12" s="17" t="s">
        <v>31</v>
      </c>
      <c r="C12" s="20" t="s">
        <v>49</v>
      </c>
      <c r="D12" s="20">
        <v>2019</v>
      </c>
      <c r="E12" s="20">
        <v>2020</v>
      </c>
      <c r="F12" s="19" t="s">
        <v>66</v>
      </c>
      <c r="G12" s="19">
        <v>7183</v>
      </c>
      <c r="H12" s="19">
        <v>7183</v>
      </c>
      <c r="I12" s="17" t="s">
        <v>46</v>
      </c>
      <c r="J12" s="17"/>
      <c r="K12" s="17"/>
    </row>
    <row r="13" spans="1:11" s="15" customFormat="1" ht="52.5" customHeight="1" x14ac:dyDescent="0.25">
      <c r="A13" s="36"/>
      <c r="B13" s="32" t="s">
        <v>83</v>
      </c>
      <c r="C13" s="20"/>
      <c r="D13" s="33"/>
      <c r="E13" s="33"/>
      <c r="F13" s="8"/>
      <c r="G13" s="9">
        <f>SUBTOTAL(109, G14:G16)</f>
        <v>28130</v>
      </c>
      <c r="H13" s="9">
        <f t="shared" ref="H13" si="0">SUBTOTAL(109, H14:H16)</f>
        <v>28130</v>
      </c>
      <c r="I13" s="3"/>
      <c r="J13" s="3"/>
      <c r="K13" s="3"/>
    </row>
    <row r="14" spans="1:11" ht="51.75" customHeight="1" x14ac:dyDescent="0.25">
      <c r="A14" s="16">
        <v>1</v>
      </c>
      <c r="B14" s="17" t="s">
        <v>35</v>
      </c>
      <c r="C14" s="20" t="s">
        <v>49</v>
      </c>
      <c r="D14" s="20">
        <v>2020</v>
      </c>
      <c r="E14" s="21">
        <v>2022</v>
      </c>
      <c r="F14" s="19"/>
      <c r="G14" s="19">
        <f>5657-327</f>
        <v>5330</v>
      </c>
      <c r="H14" s="19">
        <v>5330</v>
      </c>
      <c r="I14" s="20"/>
      <c r="J14" s="17"/>
      <c r="K14" s="17"/>
    </row>
    <row r="15" spans="1:11" ht="69.75" customHeight="1" x14ac:dyDescent="0.25">
      <c r="A15" s="16">
        <v>2</v>
      </c>
      <c r="B15" s="17" t="s">
        <v>34</v>
      </c>
      <c r="C15" s="21" t="s">
        <v>51</v>
      </c>
      <c r="D15" s="20">
        <v>2020</v>
      </c>
      <c r="E15" s="21">
        <v>2022</v>
      </c>
      <c r="F15" s="19"/>
      <c r="G15" s="19">
        <v>20000</v>
      </c>
      <c r="H15" s="19">
        <v>20000</v>
      </c>
      <c r="I15" s="20"/>
      <c r="J15" s="17"/>
      <c r="K15" s="17"/>
    </row>
    <row r="16" spans="1:11" ht="39" customHeight="1" x14ac:dyDescent="0.25">
      <c r="A16" s="16">
        <v>3</v>
      </c>
      <c r="B16" s="17" t="s">
        <v>36</v>
      </c>
      <c r="C16" s="20" t="s">
        <v>52</v>
      </c>
      <c r="D16" s="20">
        <v>2020</v>
      </c>
      <c r="E16" s="21">
        <v>2022</v>
      </c>
      <c r="F16" s="19"/>
      <c r="G16" s="19">
        <v>2800</v>
      </c>
      <c r="H16" s="19">
        <v>2800</v>
      </c>
      <c r="I16" s="20"/>
      <c r="J16" s="17"/>
      <c r="K16" s="17"/>
    </row>
    <row r="17" spans="1:11" x14ac:dyDescent="0.25">
      <c r="A17" s="22"/>
      <c r="B17" s="23"/>
      <c r="C17" s="22"/>
      <c r="D17" s="22"/>
      <c r="E17" s="22"/>
      <c r="F17" s="24"/>
      <c r="G17" s="24"/>
      <c r="H17" s="24"/>
      <c r="I17" s="23"/>
      <c r="J17" s="23"/>
      <c r="K17" s="23"/>
    </row>
    <row r="18" spans="1:11" x14ac:dyDescent="0.25">
      <c r="B18" s="35"/>
    </row>
    <row r="19" spans="1:11" x14ac:dyDescent="0.25">
      <c r="B19" s="25"/>
    </row>
    <row r="20" spans="1:11" x14ac:dyDescent="0.25">
      <c r="B20" s="25"/>
    </row>
    <row r="21" spans="1:11" x14ac:dyDescent="0.25">
      <c r="B21" s="25"/>
    </row>
    <row r="22" spans="1:11" x14ac:dyDescent="0.25">
      <c r="B22" s="25"/>
    </row>
    <row r="23" spans="1:11" x14ac:dyDescent="0.25">
      <c r="B23" s="25"/>
    </row>
    <row r="24" spans="1:11" x14ac:dyDescent="0.25">
      <c r="B24" s="25"/>
    </row>
    <row r="25" spans="1:11" x14ac:dyDescent="0.25">
      <c r="B25" s="25"/>
    </row>
    <row r="26" spans="1:11" x14ac:dyDescent="0.25">
      <c r="B26" s="13"/>
    </row>
  </sheetData>
  <mergeCells count="15">
    <mergeCell ref="A1:B1"/>
    <mergeCell ref="A2:K2"/>
    <mergeCell ref="A3:K3"/>
    <mergeCell ref="I5:K5"/>
    <mergeCell ref="A6:A8"/>
    <mergeCell ref="B6:B8"/>
    <mergeCell ref="C6:C8"/>
    <mergeCell ref="D6:D8"/>
    <mergeCell ref="E6:E8"/>
    <mergeCell ref="F6:H6"/>
    <mergeCell ref="K6:K8"/>
    <mergeCell ref="F7:F8"/>
    <mergeCell ref="G7:H7"/>
    <mergeCell ref="I6:I8"/>
    <mergeCell ref="J6:J8"/>
  </mergeCells>
  <pageMargins left="1.46" right="0.70866141732283472" top="0.74803149606299213" bottom="0.74803149606299213" header="0.31496062992125984" footer="0.31496062992125984"/>
  <pageSetup paperSize="9" scale="8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70" zoomScaleNormal="70" workbookViewId="0">
      <selection activeCell="D15" sqref="D15:E15"/>
    </sheetView>
  </sheetViews>
  <sheetFormatPr defaultRowHeight="15.75" x14ac:dyDescent="0.25"/>
  <cols>
    <col min="1" max="1" width="6.5" style="13" customWidth="1"/>
    <col min="2" max="2" width="38.125" style="14" customWidth="1"/>
    <col min="3" max="5" width="9" style="13"/>
    <col min="6" max="6" width="16.625" style="10" customWidth="1"/>
    <col min="7" max="7" width="11" style="10" customWidth="1"/>
    <col min="8" max="8" width="10.75" style="10" customWidth="1"/>
    <col min="9" max="9" width="13.25" style="14" customWidth="1"/>
    <col min="10" max="10" width="11.75" style="14" hidden="1" customWidth="1"/>
    <col min="11" max="11" width="13.875" style="14" hidden="1" customWidth="1"/>
    <col min="12" max="16384" width="9" style="10"/>
  </cols>
  <sheetData>
    <row r="1" spans="1:11" x14ac:dyDescent="0.25">
      <c r="A1" s="42"/>
      <c r="B1" s="42"/>
    </row>
    <row r="2" spans="1:11" ht="33.75" customHeight="1" x14ac:dyDescent="0.25">
      <c r="A2" s="44" t="s">
        <v>84</v>
      </c>
      <c r="B2" s="45"/>
      <c r="C2" s="45"/>
      <c r="D2" s="45"/>
      <c r="E2" s="45"/>
      <c r="F2" s="45"/>
      <c r="G2" s="45"/>
      <c r="H2" s="45"/>
      <c r="I2" s="45"/>
      <c r="J2" s="45"/>
      <c r="K2" s="45"/>
    </row>
    <row r="3" spans="1:11" ht="24" customHeight="1" x14ac:dyDescent="0.25">
      <c r="A3" s="43" t="s">
        <v>87</v>
      </c>
      <c r="B3" s="43"/>
      <c r="C3" s="43"/>
      <c r="D3" s="43"/>
      <c r="E3" s="43"/>
      <c r="F3" s="43"/>
      <c r="G3" s="43"/>
      <c r="H3" s="43"/>
      <c r="I3" s="43"/>
      <c r="J3" s="43"/>
      <c r="K3" s="43"/>
    </row>
    <row r="4" spans="1:11" ht="24" customHeight="1" x14ac:dyDescent="0.25">
      <c r="A4" s="34"/>
      <c r="B4" s="34"/>
      <c r="C4" s="34"/>
      <c r="D4" s="34"/>
      <c r="E4" s="34"/>
      <c r="F4" s="34"/>
      <c r="G4" s="34"/>
      <c r="H4" s="34"/>
      <c r="I4" s="34"/>
      <c r="J4" s="34"/>
      <c r="K4" s="34"/>
    </row>
    <row r="5" spans="1:11" x14ac:dyDescent="0.25">
      <c r="H5" s="37" t="s">
        <v>88</v>
      </c>
      <c r="I5" s="46"/>
      <c r="J5" s="46"/>
      <c r="K5" s="46"/>
    </row>
    <row r="6" spans="1:11" ht="31.5" customHeight="1" x14ac:dyDescent="0.25">
      <c r="A6" s="47" t="s">
        <v>0</v>
      </c>
      <c r="B6" s="41" t="s">
        <v>1</v>
      </c>
      <c r="C6" s="41" t="s">
        <v>2</v>
      </c>
      <c r="D6" s="41" t="s">
        <v>3</v>
      </c>
      <c r="E6" s="41" t="s">
        <v>4</v>
      </c>
      <c r="F6" s="47" t="s">
        <v>5</v>
      </c>
      <c r="G6" s="47"/>
      <c r="H6" s="47"/>
      <c r="I6" s="38" t="s">
        <v>16</v>
      </c>
      <c r="J6" s="38" t="s">
        <v>76</v>
      </c>
      <c r="K6" s="41" t="s">
        <v>16</v>
      </c>
    </row>
    <row r="7" spans="1:11" x14ac:dyDescent="0.25">
      <c r="A7" s="47"/>
      <c r="B7" s="41"/>
      <c r="C7" s="41"/>
      <c r="D7" s="41"/>
      <c r="E7" s="41"/>
      <c r="F7" s="41" t="s">
        <v>6</v>
      </c>
      <c r="G7" s="47" t="s">
        <v>7</v>
      </c>
      <c r="H7" s="47"/>
      <c r="I7" s="39"/>
      <c r="J7" s="39"/>
      <c r="K7" s="41"/>
    </row>
    <row r="8" spans="1:11" ht="47.25" x14ac:dyDescent="0.25">
      <c r="A8" s="47"/>
      <c r="B8" s="41"/>
      <c r="C8" s="41"/>
      <c r="D8" s="41"/>
      <c r="E8" s="41"/>
      <c r="F8" s="41"/>
      <c r="G8" s="33" t="s">
        <v>8</v>
      </c>
      <c r="H8" s="33" t="s">
        <v>89</v>
      </c>
      <c r="I8" s="40"/>
      <c r="J8" s="40"/>
      <c r="K8" s="41"/>
    </row>
    <row r="9" spans="1:11" s="15" customFormat="1" x14ac:dyDescent="0.25">
      <c r="A9" s="36"/>
      <c r="B9" s="33" t="s">
        <v>37</v>
      </c>
      <c r="C9" s="33"/>
      <c r="D9" s="33"/>
      <c r="E9" s="33"/>
      <c r="F9" s="7"/>
      <c r="G9" s="9">
        <f>SUBTOTAL(109, G13:G17)</f>
        <v>28130</v>
      </c>
      <c r="H9" s="9">
        <f>SUBTOTAL(109, H13:H17)</f>
        <v>28130</v>
      </c>
      <c r="I9" s="33"/>
      <c r="J9" s="33"/>
      <c r="K9" s="33"/>
    </row>
    <row r="10" spans="1:11" s="15" customFormat="1" ht="31.5" hidden="1" x14ac:dyDescent="0.25">
      <c r="A10" s="36"/>
      <c r="B10" s="6" t="s">
        <v>69</v>
      </c>
      <c r="C10" s="33"/>
      <c r="D10" s="33"/>
      <c r="E10" s="33"/>
      <c r="F10" s="7"/>
      <c r="G10" s="8" t="e">
        <f>#REF!</f>
        <v>#REF!</v>
      </c>
      <c r="H10" s="8" t="e">
        <f>#REF!</f>
        <v>#REF!</v>
      </c>
      <c r="I10" s="33"/>
      <c r="J10" s="33"/>
      <c r="K10" s="33"/>
    </row>
    <row r="11" spans="1:11" ht="31.5" hidden="1" x14ac:dyDescent="0.25">
      <c r="A11" s="16">
        <v>1</v>
      </c>
      <c r="B11" s="17" t="s">
        <v>17</v>
      </c>
      <c r="C11" s="20" t="s">
        <v>48</v>
      </c>
      <c r="D11" s="20">
        <v>2010</v>
      </c>
      <c r="E11" s="20">
        <v>2019</v>
      </c>
      <c r="F11" s="17" t="s">
        <v>58</v>
      </c>
      <c r="G11" s="19">
        <v>122095</v>
      </c>
      <c r="H11" s="19">
        <v>69246</v>
      </c>
      <c r="I11" s="17" t="s">
        <v>38</v>
      </c>
      <c r="J11" s="17"/>
      <c r="K11" s="17"/>
    </row>
    <row r="12" spans="1:11" ht="31.5" hidden="1" x14ac:dyDescent="0.25">
      <c r="A12" s="16">
        <v>15</v>
      </c>
      <c r="B12" s="17" t="s">
        <v>31</v>
      </c>
      <c r="C12" s="20" t="s">
        <v>49</v>
      </c>
      <c r="D12" s="20">
        <v>2019</v>
      </c>
      <c r="E12" s="20">
        <v>2020</v>
      </c>
      <c r="F12" s="19" t="s">
        <v>66</v>
      </c>
      <c r="G12" s="19">
        <v>7183</v>
      </c>
      <c r="H12" s="19">
        <v>7183</v>
      </c>
      <c r="I12" s="17" t="s">
        <v>46</v>
      </c>
      <c r="J12" s="17"/>
      <c r="K12" s="17"/>
    </row>
    <row r="13" spans="1:11" s="15" customFormat="1" ht="52.5" customHeight="1" x14ac:dyDescent="0.25">
      <c r="A13" s="36"/>
      <c r="B13" s="32" t="s">
        <v>83</v>
      </c>
      <c r="C13" s="20"/>
      <c r="D13" s="33"/>
      <c r="E13" s="33"/>
      <c r="F13" s="8"/>
      <c r="G13" s="9">
        <f>SUBTOTAL(109, G14:G16)</f>
        <v>28130</v>
      </c>
      <c r="H13" s="9">
        <f t="shared" ref="H13" si="0">SUBTOTAL(109, H14:H16)</f>
        <v>28130</v>
      </c>
      <c r="I13" s="3"/>
      <c r="J13" s="3"/>
      <c r="K13" s="3"/>
    </row>
    <row r="14" spans="1:11" ht="51.75" customHeight="1" x14ac:dyDescent="0.25">
      <c r="A14" s="16">
        <v>1</v>
      </c>
      <c r="B14" s="17" t="s">
        <v>35</v>
      </c>
      <c r="C14" s="20" t="s">
        <v>49</v>
      </c>
      <c r="D14" s="20">
        <v>2020</v>
      </c>
      <c r="E14" s="21">
        <v>2022</v>
      </c>
      <c r="F14" s="19"/>
      <c r="G14" s="19">
        <f>5657-327</f>
        <v>5330</v>
      </c>
      <c r="H14" s="19">
        <v>5330</v>
      </c>
      <c r="I14" s="20"/>
      <c r="J14" s="17"/>
      <c r="K14" s="17"/>
    </row>
    <row r="15" spans="1:11" ht="69.75" customHeight="1" x14ac:dyDescent="0.25">
      <c r="A15" s="16">
        <v>2</v>
      </c>
      <c r="B15" s="17" t="s">
        <v>34</v>
      </c>
      <c r="C15" s="21" t="s">
        <v>51</v>
      </c>
      <c r="D15" s="20">
        <v>2020</v>
      </c>
      <c r="E15" s="21">
        <v>2022</v>
      </c>
      <c r="F15" s="19"/>
      <c r="G15" s="19">
        <v>20000</v>
      </c>
      <c r="H15" s="19">
        <v>20000</v>
      </c>
      <c r="I15" s="20"/>
      <c r="J15" s="17"/>
      <c r="K15" s="17"/>
    </row>
    <row r="16" spans="1:11" ht="39" customHeight="1" x14ac:dyDescent="0.25">
      <c r="A16" s="16">
        <v>3</v>
      </c>
      <c r="B16" s="17" t="s">
        <v>36</v>
      </c>
      <c r="C16" s="20" t="s">
        <v>52</v>
      </c>
      <c r="D16" s="20">
        <v>2020</v>
      </c>
      <c r="E16" s="21">
        <v>2022</v>
      </c>
      <c r="F16" s="19"/>
      <c r="G16" s="19">
        <v>2800</v>
      </c>
      <c r="H16" s="19">
        <v>2800</v>
      </c>
      <c r="I16" s="20"/>
      <c r="J16" s="17"/>
      <c r="K16" s="17"/>
    </row>
    <row r="17" spans="1:11" x14ac:dyDescent="0.25">
      <c r="A17" s="22"/>
      <c r="B17" s="23"/>
      <c r="C17" s="22"/>
      <c r="D17" s="22"/>
      <c r="E17" s="22"/>
      <c r="F17" s="24"/>
      <c r="G17" s="24"/>
      <c r="H17" s="24"/>
      <c r="I17" s="23"/>
      <c r="J17" s="23"/>
      <c r="K17" s="23"/>
    </row>
    <row r="18" spans="1:11" x14ac:dyDescent="0.25">
      <c r="B18" s="35"/>
    </row>
    <row r="19" spans="1:11" x14ac:dyDescent="0.25">
      <c r="B19" s="25"/>
    </row>
    <row r="20" spans="1:11" x14ac:dyDescent="0.25">
      <c r="B20" s="25"/>
    </row>
    <row r="21" spans="1:11" x14ac:dyDescent="0.25">
      <c r="B21" s="25"/>
    </row>
    <row r="22" spans="1:11" x14ac:dyDescent="0.25">
      <c r="B22" s="25"/>
    </row>
    <row r="23" spans="1:11" x14ac:dyDescent="0.25">
      <c r="B23" s="25"/>
    </row>
    <row r="24" spans="1:11" x14ac:dyDescent="0.25">
      <c r="B24" s="25"/>
    </row>
    <row r="25" spans="1:11" x14ac:dyDescent="0.25">
      <c r="B25" s="25"/>
    </row>
    <row r="26" spans="1:11" x14ac:dyDescent="0.25">
      <c r="B26" s="13"/>
    </row>
  </sheetData>
  <mergeCells count="15">
    <mergeCell ref="A1:B1"/>
    <mergeCell ref="A2:K2"/>
    <mergeCell ref="A3:K3"/>
    <mergeCell ref="I5:K5"/>
    <mergeCell ref="A6:A8"/>
    <mergeCell ref="B6:B8"/>
    <mergeCell ref="C6:C8"/>
    <mergeCell ref="D6:D8"/>
    <mergeCell ref="E6:E8"/>
    <mergeCell ref="F6:H6"/>
    <mergeCell ref="I6:I8"/>
    <mergeCell ref="J6:J8"/>
    <mergeCell ref="K6:K8"/>
    <mergeCell ref="F7:F8"/>
    <mergeCell ref="G7:H7"/>
  </mergeCells>
  <pageMargins left="1.36"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70" zoomScaleNormal="70" workbookViewId="0">
      <selection activeCell="D28" sqref="D28:E28"/>
    </sheetView>
  </sheetViews>
  <sheetFormatPr defaultRowHeight="15.75" x14ac:dyDescent="0.25"/>
  <cols>
    <col min="1" max="1" width="4.5" style="13" customWidth="1"/>
    <col min="2" max="2" width="38.125" style="14" customWidth="1"/>
    <col min="3" max="5" width="9" style="13"/>
    <col min="6" max="6" width="16.625" style="10" customWidth="1"/>
    <col min="7" max="7" width="11" style="10" customWidth="1"/>
    <col min="8" max="9" width="9" style="10"/>
    <col min="10" max="10" width="11.5" style="10" hidden="1" customWidth="1"/>
    <col min="11" max="11" width="10.125" style="10" customWidth="1"/>
    <col min="12" max="12" width="10.75" style="10" customWidth="1"/>
    <col min="13" max="13" width="10.25" style="10" customWidth="1"/>
    <col min="14" max="15" width="11.75" style="14" hidden="1" customWidth="1"/>
    <col min="16" max="16" width="13.875" style="14" hidden="1" customWidth="1"/>
    <col min="17" max="17" width="9" style="10"/>
    <col min="18" max="18" width="0" style="10" hidden="1" customWidth="1"/>
    <col min="19" max="16384" width="9" style="10"/>
  </cols>
  <sheetData>
    <row r="1" spans="1:18" x14ac:dyDescent="0.25">
      <c r="A1" s="42"/>
      <c r="B1" s="42"/>
    </row>
    <row r="2" spans="1:18" ht="33.75" customHeight="1" x14ac:dyDescent="0.25">
      <c r="A2" s="44" t="s">
        <v>85</v>
      </c>
      <c r="B2" s="45"/>
      <c r="C2" s="45"/>
      <c r="D2" s="45"/>
      <c r="E2" s="45"/>
      <c r="F2" s="45"/>
      <c r="G2" s="45"/>
      <c r="H2" s="45"/>
      <c r="I2" s="45"/>
      <c r="J2" s="45"/>
      <c r="K2" s="45"/>
      <c r="L2" s="45"/>
      <c r="M2" s="45"/>
      <c r="N2" s="45"/>
      <c r="O2" s="45"/>
      <c r="P2" s="45"/>
    </row>
    <row r="3" spans="1:18" ht="24" customHeight="1" x14ac:dyDescent="0.25">
      <c r="A3" s="43" t="s">
        <v>87</v>
      </c>
      <c r="B3" s="43"/>
      <c r="C3" s="43"/>
      <c r="D3" s="43"/>
      <c r="E3" s="43"/>
      <c r="F3" s="43"/>
      <c r="G3" s="43"/>
      <c r="H3" s="43"/>
      <c r="I3" s="43"/>
      <c r="J3" s="43"/>
      <c r="K3" s="43"/>
      <c r="L3" s="43"/>
      <c r="M3" s="43"/>
      <c r="N3" s="43"/>
      <c r="O3" s="43"/>
      <c r="P3" s="43"/>
    </row>
    <row r="4" spans="1:18" x14ac:dyDescent="0.25">
      <c r="K4" s="46" t="s">
        <v>14</v>
      </c>
      <c r="L4" s="46"/>
      <c r="M4" s="46"/>
      <c r="N4" s="46"/>
      <c r="O4" s="46"/>
      <c r="P4" s="46"/>
    </row>
    <row r="5" spans="1:18" ht="31.5" customHeight="1" x14ac:dyDescent="0.25">
      <c r="A5" s="47" t="s">
        <v>0</v>
      </c>
      <c r="B5" s="41" t="s">
        <v>1</v>
      </c>
      <c r="C5" s="41" t="s">
        <v>2</v>
      </c>
      <c r="D5" s="41" t="s">
        <v>3</v>
      </c>
      <c r="E5" s="41" t="s">
        <v>4</v>
      </c>
      <c r="F5" s="47" t="s">
        <v>5</v>
      </c>
      <c r="G5" s="47"/>
      <c r="H5" s="47"/>
      <c r="I5" s="41" t="s">
        <v>70</v>
      </c>
      <c r="J5" s="41" t="s">
        <v>10</v>
      </c>
      <c r="K5" s="47" t="s">
        <v>11</v>
      </c>
      <c r="L5" s="47"/>
      <c r="M5" s="41" t="s">
        <v>68</v>
      </c>
      <c r="N5" s="41" t="s">
        <v>15</v>
      </c>
      <c r="O5" s="38" t="s">
        <v>76</v>
      </c>
      <c r="P5" s="41" t="s">
        <v>16</v>
      </c>
    </row>
    <row r="6" spans="1:18" x14ac:dyDescent="0.25">
      <c r="A6" s="47"/>
      <c r="B6" s="41"/>
      <c r="C6" s="41"/>
      <c r="D6" s="41"/>
      <c r="E6" s="41"/>
      <c r="F6" s="41" t="s">
        <v>6</v>
      </c>
      <c r="G6" s="47" t="s">
        <v>7</v>
      </c>
      <c r="H6" s="47"/>
      <c r="I6" s="41"/>
      <c r="J6" s="41"/>
      <c r="K6" s="47"/>
      <c r="L6" s="47"/>
      <c r="M6" s="41"/>
      <c r="N6" s="41"/>
      <c r="O6" s="39"/>
      <c r="P6" s="41"/>
    </row>
    <row r="7" spans="1:18" ht="47.25" x14ac:dyDescent="0.25">
      <c r="A7" s="47"/>
      <c r="B7" s="41"/>
      <c r="C7" s="41"/>
      <c r="D7" s="41"/>
      <c r="E7" s="41"/>
      <c r="F7" s="41"/>
      <c r="G7" s="26" t="s">
        <v>8</v>
      </c>
      <c r="H7" s="26" t="s">
        <v>9</v>
      </c>
      <c r="I7" s="41"/>
      <c r="J7" s="41"/>
      <c r="K7" s="29" t="s">
        <v>13</v>
      </c>
      <c r="L7" s="29" t="s">
        <v>12</v>
      </c>
      <c r="M7" s="41"/>
      <c r="N7" s="41"/>
      <c r="O7" s="40"/>
      <c r="P7" s="41"/>
    </row>
    <row r="8" spans="1:18" s="15" customFormat="1" x14ac:dyDescent="0.25">
      <c r="A8" s="29"/>
      <c r="B8" s="26" t="s">
        <v>37</v>
      </c>
      <c r="C8" s="26"/>
      <c r="D8" s="26"/>
      <c r="E8" s="26"/>
      <c r="F8" s="7"/>
      <c r="G8" s="8">
        <f>G10+G26</f>
        <v>362166</v>
      </c>
      <c r="H8" s="8">
        <f t="shared" ref="H8:M8" si="0">H10+H26</f>
        <v>174623</v>
      </c>
      <c r="I8" s="8">
        <f t="shared" si="0"/>
        <v>39399</v>
      </c>
      <c r="J8" s="8">
        <f t="shared" si="0"/>
        <v>10942</v>
      </c>
      <c r="K8" s="8">
        <f t="shared" si="0"/>
        <v>28130</v>
      </c>
      <c r="L8" s="8">
        <f t="shared" si="0"/>
        <v>28130</v>
      </c>
      <c r="M8" s="8">
        <f t="shared" si="0"/>
        <v>39399</v>
      </c>
      <c r="N8" s="26"/>
      <c r="O8" s="26"/>
      <c r="P8" s="26"/>
    </row>
    <row r="9" spans="1:18" s="15" customFormat="1" ht="31.5" hidden="1" x14ac:dyDescent="0.25">
      <c r="A9" s="29"/>
      <c r="B9" s="6" t="s">
        <v>69</v>
      </c>
      <c r="C9" s="26"/>
      <c r="D9" s="26"/>
      <c r="E9" s="26"/>
      <c r="F9" s="7"/>
      <c r="G9" s="8">
        <f>G10</f>
        <v>334036</v>
      </c>
      <c r="H9" s="8">
        <f t="shared" ref="H9:J9" si="1">H10</f>
        <v>146493</v>
      </c>
      <c r="I9" s="8">
        <f t="shared" si="1"/>
        <v>39399</v>
      </c>
      <c r="J9" s="8">
        <f t="shared" si="1"/>
        <v>10942</v>
      </c>
      <c r="K9" s="8">
        <f>K10+K26</f>
        <v>28130</v>
      </c>
      <c r="L9" s="8">
        <f>L10+L26</f>
        <v>28130</v>
      </c>
      <c r="M9" s="8">
        <f>SUBTOTAL(109,M10:M29)</f>
        <v>67529</v>
      </c>
      <c r="N9" s="26"/>
      <c r="O9" s="26"/>
      <c r="P9" s="26"/>
    </row>
    <row r="10" spans="1:18" s="15" customFormat="1" ht="31.5" x14ac:dyDescent="0.25">
      <c r="A10" s="29" t="s">
        <v>32</v>
      </c>
      <c r="B10" s="31" t="s">
        <v>81</v>
      </c>
      <c r="C10" s="26"/>
      <c r="D10" s="26"/>
      <c r="E10" s="26"/>
      <c r="F10" s="7"/>
      <c r="G10" s="9">
        <f t="shared" ref="G10:K10" si="2">G12+G13+G18+G19+G21+G24</f>
        <v>334036</v>
      </c>
      <c r="H10" s="9">
        <f t="shared" si="2"/>
        <v>146493</v>
      </c>
      <c r="I10" s="9">
        <f t="shared" si="2"/>
        <v>39399</v>
      </c>
      <c r="J10" s="9">
        <f t="shared" si="2"/>
        <v>10942</v>
      </c>
      <c r="K10" s="9">
        <f t="shared" si="2"/>
        <v>28130</v>
      </c>
      <c r="L10" s="9"/>
      <c r="M10" s="9">
        <f>SUBTOTAL(109,M12:M24)</f>
        <v>11269</v>
      </c>
      <c r="N10" s="26"/>
      <c r="O10" s="26"/>
      <c r="P10" s="26"/>
      <c r="R10" s="30">
        <f>I10-K10</f>
        <v>11269</v>
      </c>
    </row>
    <row r="11" spans="1:18" ht="31.5" hidden="1" x14ac:dyDescent="0.25">
      <c r="A11" s="16">
        <v>1</v>
      </c>
      <c r="B11" s="17" t="s">
        <v>17</v>
      </c>
      <c r="C11" s="20" t="s">
        <v>48</v>
      </c>
      <c r="D11" s="20">
        <v>2010</v>
      </c>
      <c r="E11" s="20">
        <v>2019</v>
      </c>
      <c r="F11" s="17" t="s">
        <v>58</v>
      </c>
      <c r="G11" s="19">
        <v>122095</v>
      </c>
      <c r="H11" s="19">
        <v>69246</v>
      </c>
      <c r="I11" s="18">
        <v>9323</v>
      </c>
      <c r="J11" s="18">
        <v>9323</v>
      </c>
      <c r="K11" s="18"/>
      <c r="L11" s="18"/>
      <c r="M11" s="18">
        <f>I11-L11</f>
        <v>9323</v>
      </c>
      <c r="N11" s="17" t="s">
        <v>38</v>
      </c>
      <c r="O11" s="17"/>
      <c r="P11" s="17"/>
    </row>
    <row r="12" spans="1:18" ht="94.5" x14ac:dyDescent="0.25">
      <c r="A12" s="16">
        <v>1</v>
      </c>
      <c r="B12" s="17" t="s">
        <v>18</v>
      </c>
      <c r="C12" s="20" t="s">
        <v>49</v>
      </c>
      <c r="D12" s="20">
        <v>2016</v>
      </c>
      <c r="E12" s="20">
        <v>2020</v>
      </c>
      <c r="F12" s="17" t="s">
        <v>59</v>
      </c>
      <c r="G12" s="19">
        <v>14404</v>
      </c>
      <c r="H12" s="19">
        <v>14404</v>
      </c>
      <c r="I12" s="18">
        <v>4304</v>
      </c>
      <c r="J12" s="18">
        <v>2893</v>
      </c>
      <c r="K12" s="18">
        <v>1084</v>
      </c>
      <c r="L12" s="18"/>
      <c r="M12" s="18">
        <f>I12-K12</f>
        <v>3220</v>
      </c>
      <c r="N12" s="20" t="s">
        <v>39</v>
      </c>
      <c r="O12" s="17" t="s">
        <v>77</v>
      </c>
      <c r="P12" s="17" t="s">
        <v>71</v>
      </c>
    </row>
    <row r="13" spans="1:18" ht="94.5" x14ac:dyDescent="0.25">
      <c r="A13" s="16">
        <v>2</v>
      </c>
      <c r="B13" s="17" t="s">
        <v>19</v>
      </c>
      <c r="C13" s="20" t="s">
        <v>49</v>
      </c>
      <c r="D13" s="20">
        <v>2012</v>
      </c>
      <c r="E13" s="20">
        <v>2021</v>
      </c>
      <c r="F13" s="19" t="s">
        <v>55</v>
      </c>
      <c r="G13" s="19">
        <v>21367</v>
      </c>
      <c r="H13" s="19">
        <v>20367</v>
      </c>
      <c r="I13" s="18">
        <v>12767</v>
      </c>
      <c r="J13" s="18">
        <v>395</v>
      </c>
      <c r="K13" s="18">
        <v>12372</v>
      </c>
      <c r="L13" s="18"/>
      <c r="M13" s="18">
        <f t="shared" ref="M13:M24" si="3">I13-K13</f>
        <v>395</v>
      </c>
      <c r="N13" s="20" t="s">
        <v>39</v>
      </c>
      <c r="O13" s="17" t="s">
        <v>77</v>
      </c>
      <c r="P13" s="17" t="s">
        <v>72</v>
      </c>
    </row>
    <row r="14" spans="1:18" ht="47.25" hidden="1" x14ac:dyDescent="0.25">
      <c r="A14" s="16">
        <v>4</v>
      </c>
      <c r="B14" s="17" t="s">
        <v>20</v>
      </c>
      <c r="C14" s="20" t="s">
        <v>49</v>
      </c>
      <c r="D14" s="20">
        <v>2016</v>
      </c>
      <c r="E14" s="20">
        <v>2021</v>
      </c>
      <c r="F14" s="19" t="s">
        <v>56</v>
      </c>
      <c r="G14" s="19">
        <v>146500</v>
      </c>
      <c r="H14" s="19">
        <v>10500</v>
      </c>
      <c r="I14" s="18">
        <v>1925</v>
      </c>
      <c r="J14" s="18">
        <v>1925</v>
      </c>
      <c r="K14" s="18"/>
      <c r="L14" s="18"/>
      <c r="M14" s="18">
        <f t="shared" si="3"/>
        <v>1925</v>
      </c>
      <c r="N14" s="20" t="s">
        <v>40</v>
      </c>
      <c r="O14" s="17"/>
      <c r="P14" s="17"/>
    </row>
    <row r="15" spans="1:18" ht="63" hidden="1" x14ac:dyDescent="0.25">
      <c r="A15" s="16">
        <v>5</v>
      </c>
      <c r="B15" s="17" t="s">
        <v>21</v>
      </c>
      <c r="C15" s="20" t="s">
        <v>50</v>
      </c>
      <c r="D15" s="20">
        <v>2016</v>
      </c>
      <c r="E15" s="20">
        <v>2021</v>
      </c>
      <c r="F15" s="19" t="s">
        <v>57</v>
      </c>
      <c r="G15" s="19">
        <v>165282</v>
      </c>
      <c r="H15" s="19">
        <v>165282</v>
      </c>
      <c r="I15" s="18">
        <v>20757</v>
      </c>
      <c r="J15" s="18">
        <v>20757</v>
      </c>
      <c r="K15" s="18"/>
      <c r="L15" s="18"/>
      <c r="M15" s="18">
        <f t="shared" si="3"/>
        <v>20757</v>
      </c>
      <c r="N15" s="20" t="s">
        <v>41</v>
      </c>
      <c r="O15" s="17"/>
      <c r="P15" s="17"/>
    </row>
    <row r="16" spans="1:18" ht="47.25" hidden="1" x14ac:dyDescent="0.25">
      <c r="A16" s="16">
        <v>6</v>
      </c>
      <c r="B16" s="17" t="s">
        <v>22</v>
      </c>
      <c r="C16" s="20" t="s">
        <v>50</v>
      </c>
      <c r="D16" s="20">
        <v>2017</v>
      </c>
      <c r="E16" s="20">
        <v>2022</v>
      </c>
      <c r="F16" s="19" t="s">
        <v>53</v>
      </c>
      <c r="G16" s="19">
        <v>176000</v>
      </c>
      <c r="H16" s="19">
        <v>95274</v>
      </c>
      <c r="I16" s="18">
        <v>7793</v>
      </c>
      <c r="J16" s="18">
        <v>7793</v>
      </c>
      <c r="K16" s="18"/>
      <c r="L16" s="18"/>
      <c r="M16" s="18">
        <f t="shared" si="3"/>
        <v>7793</v>
      </c>
      <c r="N16" s="20" t="s">
        <v>41</v>
      </c>
      <c r="O16" s="17"/>
      <c r="P16" s="17"/>
    </row>
    <row r="17" spans="1:16" ht="47.25" hidden="1" x14ac:dyDescent="0.25">
      <c r="A17" s="16">
        <v>7</v>
      </c>
      <c r="B17" s="17" t="s">
        <v>23</v>
      </c>
      <c r="C17" s="20" t="s">
        <v>49</v>
      </c>
      <c r="D17" s="20">
        <v>2017</v>
      </c>
      <c r="E17" s="20">
        <v>2022</v>
      </c>
      <c r="F17" s="19" t="s">
        <v>54</v>
      </c>
      <c r="G17" s="19">
        <v>259610</v>
      </c>
      <c r="H17" s="19">
        <v>118162</v>
      </c>
      <c r="I17" s="18">
        <v>20500</v>
      </c>
      <c r="J17" s="18">
        <v>2374</v>
      </c>
      <c r="K17" s="18"/>
      <c r="L17" s="18"/>
      <c r="M17" s="18">
        <f t="shared" si="3"/>
        <v>20500</v>
      </c>
      <c r="N17" s="20" t="s">
        <v>42</v>
      </c>
      <c r="O17" s="17"/>
      <c r="P17" s="17"/>
    </row>
    <row r="18" spans="1:16" ht="94.5" x14ac:dyDescent="0.25">
      <c r="A18" s="16">
        <v>3</v>
      </c>
      <c r="B18" s="17" t="s">
        <v>24</v>
      </c>
      <c r="C18" s="20" t="s">
        <v>49</v>
      </c>
      <c r="D18" s="20">
        <v>2018</v>
      </c>
      <c r="E18" s="20">
        <v>2023</v>
      </c>
      <c r="F18" s="19" t="s">
        <v>60</v>
      </c>
      <c r="G18" s="19">
        <v>57200</v>
      </c>
      <c r="H18" s="19">
        <v>31330</v>
      </c>
      <c r="I18" s="18">
        <v>8000</v>
      </c>
      <c r="J18" s="18">
        <v>1300</v>
      </c>
      <c r="K18" s="18">
        <v>6700</v>
      </c>
      <c r="L18" s="18"/>
      <c r="M18" s="18">
        <f t="shared" si="3"/>
        <v>1300</v>
      </c>
      <c r="N18" s="20" t="s">
        <v>39</v>
      </c>
      <c r="O18" s="17" t="s">
        <v>77</v>
      </c>
      <c r="P18" s="17" t="s">
        <v>73</v>
      </c>
    </row>
    <row r="19" spans="1:16" ht="94.5" x14ac:dyDescent="0.25">
      <c r="A19" s="16">
        <v>4</v>
      </c>
      <c r="B19" s="17" t="s">
        <v>25</v>
      </c>
      <c r="C19" s="20" t="s">
        <v>51</v>
      </c>
      <c r="D19" s="20">
        <v>2018</v>
      </c>
      <c r="E19" s="20">
        <v>2020</v>
      </c>
      <c r="F19" s="19" t="s">
        <v>61</v>
      </c>
      <c r="G19" s="19">
        <v>164669</v>
      </c>
      <c r="H19" s="19">
        <v>3996</v>
      </c>
      <c r="I19" s="18">
        <v>1998</v>
      </c>
      <c r="J19" s="18">
        <v>648</v>
      </c>
      <c r="K19" s="18">
        <v>1350</v>
      </c>
      <c r="L19" s="18"/>
      <c r="M19" s="18">
        <f t="shared" si="3"/>
        <v>648</v>
      </c>
      <c r="N19" s="20" t="s">
        <v>39</v>
      </c>
      <c r="O19" s="17" t="s">
        <v>77</v>
      </c>
      <c r="P19" s="17" t="s">
        <v>71</v>
      </c>
    </row>
    <row r="20" spans="1:16" ht="47.25" hidden="1" x14ac:dyDescent="0.25">
      <c r="A20" s="16">
        <v>10</v>
      </c>
      <c r="B20" s="17" t="s">
        <v>26</v>
      </c>
      <c r="C20" s="20" t="s">
        <v>50</v>
      </c>
      <c r="D20" s="20">
        <v>2018</v>
      </c>
      <c r="E20" s="20">
        <v>2020</v>
      </c>
      <c r="F20" s="19" t="s">
        <v>62</v>
      </c>
      <c r="G20" s="19">
        <v>81000</v>
      </c>
      <c r="H20" s="19">
        <v>6000</v>
      </c>
      <c r="I20" s="18">
        <v>171</v>
      </c>
      <c r="J20" s="18">
        <v>171</v>
      </c>
      <c r="K20" s="18">
        <v>0</v>
      </c>
      <c r="L20" s="18"/>
      <c r="M20" s="18">
        <f t="shared" si="3"/>
        <v>171</v>
      </c>
      <c r="N20" s="20" t="s">
        <v>43</v>
      </c>
      <c r="O20" s="17"/>
      <c r="P20" s="17"/>
    </row>
    <row r="21" spans="1:16" ht="78.75" x14ac:dyDescent="0.25">
      <c r="A21" s="16">
        <v>5</v>
      </c>
      <c r="B21" s="17" t="s">
        <v>27</v>
      </c>
      <c r="C21" s="20" t="s">
        <v>49</v>
      </c>
      <c r="D21" s="20">
        <v>2018</v>
      </c>
      <c r="E21" s="20">
        <v>2024</v>
      </c>
      <c r="F21" s="19" t="s">
        <v>63</v>
      </c>
      <c r="G21" s="19">
        <v>40710</v>
      </c>
      <c r="H21" s="19">
        <v>40710</v>
      </c>
      <c r="I21" s="18">
        <v>7330</v>
      </c>
      <c r="J21" s="18">
        <v>3206</v>
      </c>
      <c r="K21" s="18">
        <v>4124</v>
      </c>
      <c r="L21" s="18"/>
      <c r="M21" s="18">
        <f t="shared" si="3"/>
        <v>3206</v>
      </c>
      <c r="N21" s="20" t="s">
        <v>44</v>
      </c>
      <c r="O21" s="17" t="s">
        <v>77</v>
      </c>
      <c r="P21" s="17" t="s">
        <v>74</v>
      </c>
    </row>
    <row r="22" spans="1:16" ht="47.25" hidden="1" x14ac:dyDescent="0.25">
      <c r="A22" s="16">
        <v>12</v>
      </c>
      <c r="B22" s="17" t="s">
        <v>28</v>
      </c>
      <c r="C22" s="20" t="s">
        <v>49</v>
      </c>
      <c r="D22" s="20">
        <v>2018</v>
      </c>
      <c r="E22" s="20">
        <v>2020</v>
      </c>
      <c r="F22" s="19" t="s">
        <v>64</v>
      </c>
      <c r="G22" s="19">
        <v>12966</v>
      </c>
      <c r="H22" s="19">
        <v>12966</v>
      </c>
      <c r="I22" s="18">
        <v>5543</v>
      </c>
      <c r="J22" s="18">
        <v>5543</v>
      </c>
      <c r="K22" s="18"/>
      <c r="L22" s="18"/>
      <c r="M22" s="18">
        <f t="shared" si="3"/>
        <v>5543</v>
      </c>
      <c r="N22" s="20" t="s">
        <v>45</v>
      </c>
      <c r="O22" s="17"/>
      <c r="P22" s="17"/>
    </row>
    <row r="23" spans="1:16" ht="94.5" hidden="1" x14ac:dyDescent="0.25">
      <c r="A23" s="16">
        <v>13</v>
      </c>
      <c r="B23" s="17" t="s">
        <v>29</v>
      </c>
      <c r="C23" s="20" t="s">
        <v>49</v>
      </c>
      <c r="D23" s="20">
        <v>2015</v>
      </c>
      <c r="E23" s="20">
        <v>2020</v>
      </c>
      <c r="F23" s="19" t="s">
        <v>67</v>
      </c>
      <c r="G23" s="19">
        <v>4217</v>
      </c>
      <c r="H23" s="19">
        <v>4217</v>
      </c>
      <c r="I23" s="18">
        <v>2514</v>
      </c>
      <c r="J23" s="18">
        <v>2514</v>
      </c>
      <c r="K23" s="18"/>
      <c r="L23" s="18"/>
      <c r="M23" s="18">
        <f t="shared" si="3"/>
        <v>2514</v>
      </c>
      <c r="N23" s="20" t="s">
        <v>46</v>
      </c>
      <c r="O23" s="17"/>
      <c r="P23" s="17"/>
    </row>
    <row r="24" spans="1:16" ht="94.5" x14ac:dyDescent="0.25">
      <c r="A24" s="16">
        <v>6</v>
      </c>
      <c r="B24" s="17" t="s">
        <v>30</v>
      </c>
      <c r="C24" s="20" t="s">
        <v>49</v>
      </c>
      <c r="D24" s="20">
        <v>2020</v>
      </c>
      <c r="E24" s="20">
        <v>2024</v>
      </c>
      <c r="F24" s="19" t="s">
        <v>65</v>
      </c>
      <c r="G24" s="19">
        <v>35686</v>
      </c>
      <c r="H24" s="19">
        <v>35686</v>
      </c>
      <c r="I24" s="18">
        <v>5000</v>
      </c>
      <c r="J24" s="18">
        <v>2500</v>
      </c>
      <c r="K24" s="18">
        <v>2500</v>
      </c>
      <c r="L24" s="18"/>
      <c r="M24" s="18">
        <f t="shared" si="3"/>
        <v>2500</v>
      </c>
      <c r="N24" s="20" t="s">
        <v>47</v>
      </c>
      <c r="O24" s="17" t="s">
        <v>77</v>
      </c>
      <c r="P24" s="17" t="s">
        <v>75</v>
      </c>
    </row>
    <row r="25" spans="1:16" ht="31.5" hidden="1" x14ac:dyDescent="0.25">
      <c r="A25" s="16">
        <v>15</v>
      </c>
      <c r="B25" s="17" t="s">
        <v>31</v>
      </c>
      <c r="C25" s="20" t="s">
        <v>49</v>
      </c>
      <c r="D25" s="20">
        <v>2019</v>
      </c>
      <c r="E25" s="20">
        <v>2020</v>
      </c>
      <c r="F25" s="19" t="s">
        <v>66</v>
      </c>
      <c r="G25" s="19">
        <v>7183</v>
      </c>
      <c r="H25" s="19">
        <v>7183</v>
      </c>
      <c r="I25" s="18">
        <v>7183</v>
      </c>
      <c r="J25" s="18">
        <v>7183</v>
      </c>
      <c r="K25" s="18"/>
      <c r="L25" s="18"/>
      <c r="M25" s="18">
        <f t="shared" ref="M25" si="4">I25-L25</f>
        <v>7183</v>
      </c>
      <c r="N25" s="17" t="s">
        <v>46</v>
      </c>
      <c r="O25" s="17"/>
      <c r="P25" s="17"/>
    </row>
    <row r="26" spans="1:16" s="15" customFormat="1" ht="54.75" customHeight="1" x14ac:dyDescent="0.25">
      <c r="A26" s="29" t="s">
        <v>33</v>
      </c>
      <c r="B26" s="32" t="s">
        <v>86</v>
      </c>
      <c r="C26" s="20"/>
      <c r="D26" s="26"/>
      <c r="E26" s="26"/>
      <c r="F26" s="8"/>
      <c r="G26" s="9">
        <f>SUM(G27:G29)</f>
        <v>28130</v>
      </c>
      <c r="H26" s="9">
        <f t="shared" ref="H26:M26" si="5">SUM(H27:H29)</f>
        <v>28130</v>
      </c>
      <c r="I26" s="9"/>
      <c r="J26" s="9"/>
      <c r="K26" s="9"/>
      <c r="L26" s="9">
        <f t="shared" si="5"/>
        <v>28130</v>
      </c>
      <c r="M26" s="9">
        <f t="shared" si="5"/>
        <v>28130</v>
      </c>
      <c r="N26" s="3"/>
      <c r="O26" s="3"/>
      <c r="P26" s="3"/>
    </row>
    <row r="27" spans="1:16" ht="51.75" customHeight="1" x14ac:dyDescent="0.25">
      <c r="A27" s="16">
        <v>1</v>
      </c>
      <c r="B27" s="17" t="s">
        <v>35</v>
      </c>
      <c r="C27" s="20" t="s">
        <v>49</v>
      </c>
      <c r="D27" s="20">
        <v>2020</v>
      </c>
      <c r="E27" s="21">
        <v>2022</v>
      </c>
      <c r="F27" s="19"/>
      <c r="G27" s="19">
        <f>5657-327</f>
        <v>5330</v>
      </c>
      <c r="H27" s="19">
        <v>5330</v>
      </c>
      <c r="I27" s="18"/>
      <c r="J27" s="18"/>
      <c r="K27" s="18"/>
      <c r="L27" s="18">
        <v>5330</v>
      </c>
      <c r="M27" s="18">
        <v>5330</v>
      </c>
      <c r="N27" s="20" t="s">
        <v>79</v>
      </c>
      <c r="O27" s="17"/>
      <c r="P27" s="17"/>
    </row>
    <row r="28" spans="1:16" ht="69.75" customHeight="1" x14ac:dyDescent="0.25">
      <c r="A28" s="16">
        <v>2</v>
      </c>
      <c r="B28" s="17" t="s">
        <v>34</v>
      </c>
      <c r="C28" s="21" t="s">
        <v>51</v>
      </c>
      <c r="D28" s="20">
        <v>2020</v>
      </c>
      <c r="E28" s="21">
        <v>2022</v>
      </c>
      <c r="F28" s="19"/>
      <c r="G28" s="19">
        <v>20000</v>
      </c>
      <c r="H28" s="19">
        <v>20000</v>
      </c>
      <c r="I28" s="18"/>
      <c r="J28" s="18"/>
      <c r="K28" s="18"/>
      <c r="L28" s="18">
        <v>20000</v>
      </c>
      <c r="M28" s="18">
        <v>20000</v>
      </c>
      <c r="N28" s="20" t="s">
        <v>38</v>
      </c>
      <c r="O28" s="17"/>
      <c r="P28" s="17"/>
    </row>
    <row r="29" spans="1:16" ht="39" customHeight="1" x14ac:dyDescent="0.25">
      <c r="A29" s="16">
        <v>3</v>
      </c>
      <c r="B29" s="17" t="s">
        <v>36</v>
      </c>
      <c r="C29" s="20" t="s">
        <v>52</v>
      </c>
      <c r="D29" s="20">
        <v>2020</v>
      </c>
      <c r="E29" s="21">
        <v>2022</v>
      </c>
      <c r="F29" s="19"/>
      <c r="G29" s="19">
        <v>2800</v>
      </c>
      <c r="H29" s="19">
        <v>2800</v>
      </c>
      <c r="I29" s="18"/>
      <c r="J29" s="18"/>
      <c r="K29" s="18"/>
      <c r="L29" s="18">
        <v>2800</v>
      </c>
      <c r="M29" s="18">
        <v>2800</v>
      </c>
      <c r="N29" s="20" t="s">
        <v>80</v>
      </c>
      <c r="O29" s="17"/>
      <c r="P29" s="17"/>
    </row>
    <row r="30" spans="1:16" x14ac:dyDescent="0.25">
      <c r="A30" s="22"/>
      <c r="B30" s="23"/>
      <c r="C30" s="22"/>
      <c r="D30" s="22"/>
      <c r="E30" s="22"/>
      <c r="F30" s="24"/>
      <c r="G30" s="24"/>
      <c r="H30" s="24"/>
      <c r="I30" s="24"/>
      <c r="J30" s="24"/>
      <c r="K30" s="24"/>
      <c r="L30" s="24"/>
      <c r="M30" s="24"/>
      <c r="N30" s="23"/>
      <c r="O30" s="23"/>
      <c r="P30" s="23"/>
    </row>
    <row r="31" spans="1:16" x14ac:dyDescent="0.25">
      <c r="B31" s="27"/>
      <c r="L31" s="28"/>
    </row>
    <row r="32" spans="1:16" x14ac:dyDescent="0.25">
      <c r="B32" s="25"/>
      <c r="L32" s="13"/>
    </row>
    <row r="33" spans="2:12" x14ac:dyDescent="0.25">
      <c r="B33" s="25"/>
    </row>
    <row r="34" spans="2:12" x14ac:dyDescent="0.25">
      <c r="B34" s="25"/>
    </row>
    <row r="35" spans="2:12" x14ac:dyDescent="0.25">
      <c r="B35" s="25"/>
    </row>
    <row r="36" spans="2:12" x14ac:dyDescent="0.25">
      <c r="B36" s="25"/>
    </row>
    <row r="37" spans="2:12" x14ac:dyDescent="0.25">
      <c r="B37" s="25"/>
    </row>
    <row r="38" spans="2:12" x14ac:dyDescent="0.25">
      <c r="B38" s="25"/>
    </row>
    <row r="39" spans="2:12" x14ac:dyDescent="0.25">
      <c r="B39" s="13"/>
      <c r="L39" s="13"/>
    </row>
  </sheetData>
  <mergeCells count="19">
    <mergeCell ref="G6:H6"/>
    <mergeCell ref="I5:I7"/>
    <mergeCell ref="J5:J7"/>
    <mergeCell ref="K5:L6"/>
    <mergeCell ref="M5:M7"/>
    <mergeCell ref="N5:N7"/>
    <mergeCell ref="O5:O7"/>
    <mergeCell ref="A1:B1"/>
    <mergeCell ref="A2:P2"/>
    <mergeCell ref="A3:P3"/>
    <mergeCell ref="K4:P4"/>
    <mergeCell ref="A5:A7"/>
    <mergeCell ref="B5:B7"/>
    <mergeCell ref="C5:C7"/>
    <mergeCell ref="D5:D7"/>
    <mergeCell ref="E5:E7"/>
    <mergeCell ref="F5:H5"/>
    <mergeCell ref="P5:P7"/>
    <mergeCell ref="F6:F7"/>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PL2. TT UBND tỉnh</vt:lpstr>
      <vt:lpstr>PL1. TT UBND TỈNH</vt:lpstr>
      <vt:lpstr>PL1. NQ HĐND tỉnh</vt:lpstr>
      <vt:lpstr>PL2. NQ HĐND tỉnh</vt:lpstr>
      <vt:lpstr>'PL2. NQ HĐND tỉnh'!Print_Area</vt:lpstr>
      <vt:lpstr>'PL2. TT UBND tỉnh'!Print_Area</vt:lpstr>
      <vt:lpstr>'PL2. NQ HĐND tỉnh'!Print_Titles</vt:lpstr>
      <vt:lpstr>'PL2. TT UBND tỉnh'!Print_Titles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2020-12-01T09:38:14Z</cp:lastPrinted>
  <dcterms:created xsi:type="dcterms:W3CDTF">2020-11-13T06:19:44Z</dcterms:created>
  <dcterms:modified xsi:type="dcterms:W3CDTF">2020-12-02T01:35:14Z</dcterms:modified>
</cp:coreProperties>
</file>