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/>
  </bookViews>
  <sheets>
    <sheet name="01" sheetId="2" r:id="rId1"/>
    <sheet name="02" sheetId="4" r:id="rId2"/>
    <sheet name="03" sheetId="5" r:id="rId3"/>
    <sheet name="4a" sheetId="6" r:id="rId4"/>
    <sheet name="4b" sheetId="7" r:id="rId5"/>
  </sheets>
  <externalReferences>
    <externalReference r:id="rId6"/>
    <externalReference r:id="rId7"/>
    <externalReference r:id="rId8"/>
    <externalReference r:id="rId9"/>
  </externalReferences>
  <definedNames>
    <definedName name="_xlnm.Print_Titles" localSheetId="2">'03'!$5:$9</definedName>
    <definedName name="_xlnm.Print_Titles" localSheetId="4">'4b'!$6:$7</definedName>
  </definedNames>
  <calcPr calcId="162913"/>
</workbook>
</file>

<file path=xl/calcChain.xml><?xml version="1.0" encoding="utf-8"?>
<calcChain xmlns="http://schemas.openxmlformats.org/spreadsheetml/2006/main">
  <c r="C372" i="5" l="1"/>
  <c r="D372" i="5"/>
  <c r="E372" i="5"/>
  <c r="F372" i="5"/>
  <c r="G372" i="5"/>
  <c r="H372" i="5"/>
  <c r="F111" i="5"/>
  <c r="G111" i="5"/>
  <c r="H111" i="5"/>
  <c r="C111" i="5"/>
  <c r="J45" i="7"/>
  <c r="D45" i="7" s="1"/>
  <c r="T51" i="7"/>
  <c r="S51" i="7"/>
  <c r="R51" i="7"/>
  <c r="R36" i="7" s="1"/>
  <c r="Q51" i="7"/>
  <c r="P51" i="7"/>
  <c r="P36" i="7" s="1"/>
  <c r="O51" i="7"/>
  <c r="N51" i="7"/>
  <c r="N36" i="7" s="1"/>
  <c r="M51" i="7"/>
  <c r="L51" i="7"/>
  <c r="L36" i="7" s="1"/>
  <c r="K51" i="7"/>
  <c r="J51" i="7"/>
  <c r="J36" i="7" s="1"/>
  <c r="I51" i="7"/>
  <c r="H51" i="7"/>
  <c r="H36" i="7" s="1"/>
  <c r="G51" i="7"/>
  <c r="F51" i="7"/>
  <c r="F36" i="7" s="1"/>
  <c r="E51" i="7"/>
  <c r="S50" i="7"/>
  <c r="Q50" i="7"/>
  <c r="O50" i="7"/>
  <c r="M50" i="7"/>
  <c r="K50" i="7"/>
  <c r="I50" i="7"/>
  <c r="G50" i="7"/>
  <c r="E50" i="7"/>
  <c r="D50" i="7"/>
  <c r="S49" i="7"/>
  <c r="Q49" i="7"/>
  <c r="O49" i="7"/>
  <c r="M49" i="7"/>
  <c r="K49" i="7"/>
  <c r="J49" i="7"/>
  <c r="D49" i="7" s="1"/>
  <c r="I49" i="7"/>
  <c r="G49" i="7"/>
  <c r="E49" i="7"/>
  <c r="S48" i="7"/>
  <c r="Q48" i="7"/>
  <c r="O48" i="7"/>
  <c r="M48" i="7"/>
  <c r="K48" i="7"/>
  <c r="J48" i="7"/>
  <c r="D48" i="7" s="1"/>
  <c r="I48" i="7"/>
  <c r="G48" i="7"/>
  <c r="E48" i="7"/>
  <c r="S47" i="7"/>
  <c r="Q47" i="7"/>
  <c r="O47" i="7"/>
  <c r="M47" i="7"/>
  <c r="K47" i="7"/>
  <c r="J47" i="7"/>
  <c r="D47" i="7" s="1"/>
  <c r="I47" i="7"/>
  <c r="G47" i="7"/>
  <c r="E47" i="7"/>
  <c r="S46" i="7"/>
  <c r="Q46" i="7"/>
  <c r="O46" i="7"/>
  <c r="M46" i="7"/>
  <c r="K46" i="7"/>
  <c r="J46" i="7"/>
  <c r="D46" i="7" s="1"/>
  <c r="I46" i="7"/>
  <c r="G46" i="7"/>
  <c r="E46" i="7"/>
  <c r="S45" i="7"/>
  <c r="Q45" i="7"/>
  <c r="O45" i="7"/>
  <c r="M45" i="7"/>
  <c r="K45" i="7"/>
  <c r="I45" i="7"/>
  <c r="G45" i="7"/>
  <c r="E45" i="7"/>
  <c r="S44" i="7"/>
  <c r="Q44" i="7"/>
  <c r="O44" i="7"/>
  <c r="M44" i="7"/>
  <c r="K44" i="7"/>
  <c r="J44" i="7"/>
  <c r="D44" i="7" s="1"/>
  <c r="I44" i="7"/>
  <c r="G44" i="7"/>
  <c r="E44" i="7"/>
  <c r="U43" i="7"/>
  <c r="S43" i="7"/>
  <c r="Q43" i="7"/>
  <c r="O43" i="7"/>
  <c r="M43" i="7"/>
  <c r="K43" i="7"/>
  <c r="J43" i="7"/>
  <c r="D43" i="7" s="1"/>
  <c r="I43" i="7"/>
  <c r="G43" i="7"/>
  <c r="E43" i="7"/>
  <c r="U42" i="7"/>
  <c r="S42" i="7"/>
  <c r="Q42" i="7"/>
  <c r="O42" i="7"/>
  <c r="M42" i="7"/>
  <c r="K42" i="7"/>
  <c r="J42" i="7"/>
  <c r="D42" i="7" s="1"/>
  <c r="I42" i="7"/>
  <c r="G42" i="7"/>
  <c r="E42" i="7"/>
  <c r="S41" i="7"/>
  <c r="Q41" i="7"/>
  <c r="O41" i="7"/>
  <c r="M41" i="7"/>
  <c r="K41" i="7"/>
  <c r="J41" i="7"/>
  <c r="D41" i="7" s="1"/>
  <c r="I41" i="7"/>
  <c r="G41" i="7"/>
  <c r="E41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S39" i="7"/>
  <c r="Q39" i="7"/>
  <c r="O39" i="7"/>
  <c r="M39" i="7"/>
  <c r="K39" i="7"/>
  <c r="J39" i="7"/>
  <c r="D39" i="7" s="1"/>
  <c r="I39" i="7"/>
  <c r="G39" i="7"/>
  <c r="E39" i="7"/>
  <c r="S38" i="7"/>
  <c r="Q38" i="7"/>
  <c r="O38" i="7"/>
  <c r="M38" i="7"/>
  <c r="K38" i="7"/>
  <c r="I38" i="7"/>
  <c r="G38" i="7"/>
  <c r="E38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E37" i="7"/>
  <c r="T36" i="7"/>
  <c r="S36" i="7"/>
  <c r="S35" i="7" s="1"/>
  <c r="Q36" i="7"/>
  <c r="O36" i="7"/>
  <c r="M36" i="7"/>
  <c r="K36" i="7"/>
  <c r="I36" i="7"/>
  <c r="G36" i="7"/>
  <c r="E36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34" i="7"/>
  <c r="S32" i="7"/>
  <c r="Q32" i="7"/>
  <c r="O32" i="7"/>
  <c r="M32" i="7"/>
  <c r="K32" i="7"/>
  <c r="I32" i="7"/>
  <c r="G32" i="7"/>
  <c r="E32" i="7"/>
  <c r="S31" i="7"/>
  <c r="Q31" i="7"/>
  <c r="O31" i="7"/>
  <c r="M31" i="7"/>
  <c r="K31" i="7"/>
  <c r="J31" i="7"/>
  <c r="D31" i="7" s="1"/>
  <c r="I31" i="7"/>
  <c r="G31" i="7"/>
  <c r="E31" i="7"/>
  <c r="S30" i="7"/>
  <c r="Q30" i="7"/>
  <c r="O30" i="7"/>
  <c r="M30" i="7"/>
  <c r="K30" i="7"/>
  <c r="J30" i="7"/>
  <c r="D30" i="7" s="1"/>
  <c r="I30" i="7"/>
  <c r="G30" i="7"/>
  <c r="E30" i="7"/>
  <c r="T29" i="7"/>
  <c r="S29" i="7"/>
  <c r="R29" i="7"/>
  <c r="Q29" i="7"/>
  <c r="O29" i="7"/>
  <c r="N29" i="7"/>
  <c r="M29" i="7"/>
  <c r="L29" i="7"/>
  <c r="K29" i="7"/>
  <c r="J29" i="7"/>
  <c r="I29" i="7"/>
  <c r="H29" i="7"/>
  <c r="G29" i="7"/>
  <c r="F29" i="7"/>
  <c r="E29" i="7"/>
  <c r="T28" i="7"/>
  <c r="S28" i="7"/>
  <c r="R28" i="7"/>
  <c r="Q28" i="7"/>
  <c r="O28" i="7"/>
  <c r="N28" i="7"/>
  <c r="M28" i="7"/>
  <c r="L28" i="7"/>
  <c r="K28" i="7"/>
  <c r="J28" i="7"/>
  <c r="I28" i="7"/>
  <c r="H28" i="7"/>
  <c r="G28" i="7"/>
  <c r="F28" i="7"/>
  <c r="E28" i="7"/>
  <c r="P27" i="7"/>
  <c r="P22" i="7" s="1"/>
  <c r="D22" i="7" s="1"/>
  <c r="I27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S25" i="7"/>
  <c r="Q25" i="7"/>
  <c r="R25" i="7" s="1"/>
  <c r="T25" i="7" s="1"/>
  <c r="O25" i="7"/>
  <c r="P25" i="7" s="1"/>
  <c r="M25" i="7"/>
  <c r="K25" i="7"/>
  <c r="L25" i="7" s="1"/>
  <c r="J25" i="7"/>
  <c r="I25" i="7"/>
  <c r="G25" i="7"/>
  <c r="H25" i="7" s="1"/>
  <c r="E25" i="7"/>
  <c r="F25" i="7" s="1"/>
  <c r="K24" i="7"/>
  <c r="G24" i="7"/>
  <c r="E24" i="7"/>
  <c r="S23" i="7"/>
  <c r="T23" i="7" s="1"/>
  <c r="Q23" i="7"/>
  <c r="R23" i="7" s="1"/>
  <c r="O23" i="7"/>
  <c r="P23" i="7" s="1"/>
  <c r="M23" i="7"/>
  <c r="N23" i="7" s="1"/>
  <c r="K23" i="7"/>
  <c r="L23" i="7" s="1"/>
  <c r="I23" i="7"/>
  <c r="J23" i="7" s="1"/>
  <c r="G23" i="7"/>
  <c r="H23" i="7" s="1"/>
  <c r="E23" i="7"/>
  <c r="F23" i="7" s="1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S18" i="7"/>
  <c r="T18" i="7" s="1"/>
  <c r="Q18" i="7"/>
  <c r="R18" i="7" s="1"/>
  <c r="O18" i="7"/>
  <c r="P18" i="7" s="1"/>
  <c r="M18" i="7"/>
  <c r="N18" i="7" s="1"/>
  <c r="K18" i="7"/>
  <c r="J18" i="7"/>
  <c r="I18" i="7"/>
  <c r="G18" i="7"/>
  <c r="H18" i="7" s="1"/>
  <c r="E18" i="7"/>
  <c r="S16" i="7"/>
  <c r="Q16" i="7"/>
  <c r="O16" i="7"/>
  <c r="M16" i="7"/>
  <c r="K16" i="7"/>
  <c r="I16" i="7"/>
  <c r="G16" i="7"/>
  <c r="E16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T13" i="7"/>
  <c r="S13" i="7"/>
  <c r="R13" i="7"/>
  <c r="R11" i="7" s="1"/>
  <c r="Q13" i="7"/>
  <c r="P13" i="7"/>
  <c r="P11" i="7" s="1"/>
  <c r="O13" i="7"/>
  <c r="N13" i="7"/>
  <c r="N11" i="7" s="1"/>
  <c r="M13" i="7"/>
  <c r="L13" i="7"/>
  <c r="L11" i="7" s="1"/>
  <c r="K13" i="7"/>
  <c r="J13" i="7"/>
  <c r="J11" i="7" s="1"/>
  <c r="I13" i="7"/>
  <c r="H13" i="7"/>
  <c r="G13" i="7"/>
  <c r="F13" i="7"/>
  <c r="F11" i="7" s="1"/>
  <c r="E13" i="7"/>
  <c r="T12" i="7"/>
  <c r="T10" i="7" s="1"/>
  <c r="S12" i="7"/>
  <c r="R12" i="7"/>
  <c r="R10" i="7" s="1"/>
  <c r="Q12" i="7"/>
  <c r="P12" i="7"/>
  <c r="O12" i="7"/>
  <c r="N12" i="7"/>
  <c r="N10" i="7" s="1"/>
  <c r="M12" i="7"/>
  <c r="L12" i="7"/>
  <c r="L10" i="7" s="1"/>
  <c r="K12" i="7"/>
  <c r="J12" i="7"/>
  <c r="I12" i="7"/>
  <c r="H12" i="7"/>
  <c r="G12" i="7"/>
  <c r="F12" i="7"/>
  <c r="F10" i="7" s="1"/>
  <c r="E12" i="7"/>
  <c r="T11" i="7"/>
  <c r="S11" i="7"/>
  <c r="Q11" i="7"/>
  <c r="O11" i="7"/>
  <c r="M11" i="7"/>
  <c r="K11" i="7"/>
  <c r="G11" i="7"/>
  <c r="E11" i="7"/>
  <c r="S10" i="7"/>
  <c r="Q10" i="7"/>
  <c r="O10" i="7"/>
  <c r="M10" i="7"/>
  <c r="K10" i="7"/>
  <c r="I10" i="7"/>
  <c r="G10" i="7"/>
  <c r="E10" i="7"/>
  <c r="S9" i="7"/>
  <c r="Q9" i="7"/>
  <c r="O9" i="7"/>
  <c r="M9" i="7"/>
  <c r="K9" i="7"/>
  <c r="I9" i="7"/>
  <c r="G9" i="7"/>
  <c r="E9" i="7"/>
  <c r="S8" i="7"/>
  <c r="Q8" i="7"/>
  <c r="O8" i="7"/>
  <c r="M8" i="7"/>
  <c r="K8" i="7"/>
  <c r="I8" i="7"/>
  <c r="G8" i="7"/>
  <c r="E8" i="7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C10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C11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C12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C14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C15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C16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C17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C18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C19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C20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C21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C22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C23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C24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H345" i="5"/>
  <c r="G345" i="5"/>
  <c r="F345" i="5"/>
  <c r="E345" i="5"/>
  <c r="D345" i="5"/>
  <c r="C345" i="5"/>
  <c r="H338" i="5"/>
  <c r="H336" i="5"/>
  <c r="H333" i="5"/>
  <c r="H300" i="5"/>
  <c r="G300" i="5"/>
  <c r="F300" i="5"/>
  <c r="E300" i="5"/>
  <c r="D300" i="5"/>
  <c r="C300" i="5"/>
  <c r="H299" i="5"/>
  <c r="E299" i="5"/>
  <c r="C299" i="5"/>
  <c r="G297" i="5"/>
  <c r="H296" i="5"/>
  <c r="H286" i="5"/>
  <c r="E284" i="5"/>
  <c r="D284" i="5"/>
  <c r="C284" i="5"/>
  <c r="H240" i="5"/>
  <c r="H236" i="5"/>
  <c r="H235" i="5"/>
  <c r="H234" i="5"/>
  <c r="H232" i="5"/>
  <c r="G217" i="5"/>
  <c r="H143" i="5"/>
  <c r="H110" i="5"/>
  <c r="G110" i="5"/>
  <c r="F110" i="5"/>
  <c r="H84" i="5"/>
  <c r="C9" i="4"/>
  <c r="D9" i="4"/>
  <c r="C10" i="4"/>
  <c r="D10" i="4"/>
  <c r="C12" i="4"/>
  <c r="D12" i="4"/>
  <c r="C13" i="4"/>
  <c r="D13" i="4"/>
  <c r="E13" i="4"/>
  <c r="F13" i="4"/>
  <c r="C14" i="4"/>
  <c r="D14" i="4"/>
  <c r="E14" i="4"/>
  <c r="F14" i="4"/>
  <c r="C15" i="4"/>
  <c r="D15" i="4"/>
  <c r="E15" i="4"/>
  <c r="F15" i="4"/>
  <c r="C16" i="4"/>
  <c r="D16" i="4"/>
  <c r="C17" i="4"/>
  <c r="D17" i="4"/>
  <c r="E17" i="4"/>
  <c r="F17" i="4"/>
  <c r="C18" i="4"/>
  <c r="D18" i="4"/>
  <c r="C19" i="4"/>
  <c r="D19" i="4"/>
  <c r="E19" i="4"/>
  <c r="F19" i="4"/>
  <c r="C20" i="4"/>
  <c r="D20" i="4"/>
  <c r="E20" i="4"/>
  <c r="F20" i="4"/>
  <c r="C21" i="4"/>
  <c r="C22" i="4"/>
  <c r="C23" i="4"/>
  <c r="C24" i="4"/>
  <c r="D24" i="4"/>
  <c r="C25" i="4"/>
  <c r="C26" i="4"/>
  <c r="D26" i="4"/>
  <c r="E26" i="4"/>
  <c r="F26" i="4"/>
  <c r="C27" i="4"/>
  <c r="C28" i="4"/>
  <c r="D28" i="4"/>
  <c r="E28" i="4"/>
  <c r="F28" i="4"/>
  <c r="C29" i="4"/>
  <c r="D29" i="4"/>
  <c r="E29" i="4"/>
  <c r="F29" i="4"/>
  <c r="C30" i="4"/>
  <c r="D30" i="4"/>
  <c r="E30" i="4"/>
  <c r="F30" i="4"/>
  <c r="C31" i="4"/>
  <c r="D31" i="4"/>
  <c r="E31" i="4"/>
  <c r="F31" i="4"/>
  <c r="C32" i="4"/>
  <c r="C33" i="4"/>
  <c r="F33" i="4"/>
  <c r="C34" i="4"/>
  <c r="C35" i="4"/>
  <c r="F35" i="4"/>
  <c r="C36" i="4"/>
  <c r="F36" i="4"/>
  <c r="C37" i="4"/>
  <c r="D37" i="4"/>
  <c r="F37" i="4"/>
  <c r="C38" i="4"/>
  <c r="F38" i="4"/>
  <c r="C39" i="4"/>
  <c r="F39" i="4"/>
  <c r="C40" i="4"/>
  <c r="F40" i="4"/>
  <c r="C41" i="4"/>
  <c r="F41" i="4"/>
  <c r="C42" i="4"/>
  <c r="F42" i="4"/>
  <c r="C43" i="4"/>
  <c r="F43" i="4"/>
  <c r="C44" i="4"/>
  <c r="F44" i="4"/>
  <c r="C45" i="4"/>
  <c r="D45" i="4"/>
  <c r="E45" i="4"/>
  <c r="C46" i="4"/>
  <c r="D46" i="4"/>
  <c r="F46" i="4"/>
  <c r="C47" i="4"/>
  <c r="F47" i="4"/>
  <c r="C48" i="4"/>
  <c r="D48" i="4"/>
  <c r="E48" i="4"/>
  <c r="F48" i="4"/>
  <c r="C9" i="2"/>
  <c r="D9" i="2"/>
  <c r="E9" i="2"/>
  <c r="F9" i="2"/>
  <c r="G9" i="2"/>
  <c r="H9" i="2"/>
  <c r="I9" i="2"/>
  <c r="J9" i="2"/>
  <c r="C10" i="2"/>
  <c r="D10" i="2"/>
  <c r="E10" i="2"/>
  <c r="F10" i="2"/>
  <c r="G10" i="2"/>
  <c r="H10" i="2"/>
  <c r="I10" i="2"/>
  <c r="J10" i="2"/>
  <c r="C11" i="2"/>
  <c r="D11" i="2"/>
  <c r="E11" i="2"/>
  <c r="F11" i="2"/>
  <c r="G11" i="2"/>
  <c r="H11" i="2"/>
  <c r="I11" i="2"/>
  <c r="J11" i="2"/>
  <c r="C12" i="2"/>
  <c r="D12" i="2"/>
  <c r="E12" i="2"/>
  <c r="F12" i="2"/>
  <c r="G12" i="2"/>
  <c r="H12" i="2"/>
  <c r="I12" i="2"/>
  <c r="J12" i="2"/>
  <c r="C13" i="2"/>
  <c r="D13" i="2"/>
  <c r="E13" i="2"/>
  <c r="F13" i="2"/>
  <c r="G13" i="2"/>
  <c r="H13" i="2"/>
  <c r="I13" i="2"/>
  <c r="J13" i="2"/>
  <c r="C14" i="2"/>
  <c r="D14" i="2"/>
  <c r="E14" i="2"/>
  <c r="F14" i="2"/>
  <c r="G14" i="2"/>
  <c r="H14" i="2"/>
  <c r="I14" i="2"/>
  <c r="J14" i="2"/>
  <c r="C15" i="2"/>
  <c r="D15" i="2"/>
  <c r="E15" i="2"/>
  <c r="F15" i="2"/>
  <c r="G15" i="2"/>
  <c r="H15" i="2"/>
  <c r="I15" i="2"/>
  <c r="J15" i="2"/>
  <c r="C16" i="2"/>
  <c r="D16" i="2"/>
  <c r="E16" i="2"/>
  <c r="F16" i="2"/>
  <c r="G16" i="2"/>
  <c r="H16" i="2"/>
  <c r="I16" i="2"/>
  <c r="J16" i="2"/>
  <c r="C17" i="2"/>
  <c r="D17" i="2"/>
  <c r="E17" i="2"/>
  <c r="F17" i="2"/>
  <c r="G17" i="2"/>
  <c r="H17" i="2"/>
  <c r="I17" i="2"/>
  <c r="J17" i="2"/>
  <c r="C18" i="2"/>
  <c r="D18" i="2"/>
  <c r="E18" i="2"/>
  <c r="F18" i="2"/>
  <c r="G18" i="2"/>
  <c r="H18" i="2"/>
  <c r="I18" i="2"/>
  <c r="J18" i="2"/>
  <c r="C19" i="2"/>
  <c r="D19" i="2"/>
  <c r="E19" i="2"/>
  <c r="F19" i="2"/>
  <c r="G19" i="2"/>
  <c r="H19" i="2"/>
  <c r="I19" i="2"/>
  <c r="J19" i="2"/>
  <c r="C20" i="2"/>
  <c r="D20" i="2"/>
  <c r="E20" i="2"/>
  <c r="F20" i="2"/>
  <c r="G20" i="2"/>
  <c r="H20" i="2"/>
  <c r="I20" i="2"/>
  <c r="J20" i="2"/>
  <c r="C21" i="2"/>
  <c r="D21" i="2"/>
  <c r="E21" i="2"/>
  <c r="F21" i="2"/>
  <c r="G21" i="2"/>
  <c r="H21" i="2"/>
  <c r="I21" i="2"/>
  <c r="J21" i="2"/>
  <c r="C22" i="2"/>
  <c r="D22" i="2"/>
  <c r="E22" i="2"/>
  <c r="F22" i="2"/>
  <c r="G22" i="2"/>
  <c r="H22" i="2"/>
  <c r="I22" i="2"/>
  <c r="J22" i="2"/>
  <c r="C23" i="2"/>
  <c r="D23" i="2"/>
  <c r="E23" i="2"/>
  <c r="F23" i="2"/>
  <c r="G23" i="2"/>
  <c r="H23" i="2"/>
  <c r="I23" i="2"/>
  <c r="J23" i="2"/>
  <c r="C24" i="2"/>
  <c r="D24" i="2"/>
  <c r="E24" i="2"/>
  <c r="F24" i="2"/>
  <c r="G24" i="2"/>
  <c r="H24" i="2"/>
  <c r="I24" i="2"/>
  <c r="J24" i="2"/>
  <c r="C25" i="2"/>
  <c r="D25" i="2"/>
  <c r="E25" i="2"/>
  <c r="F25" i="2"/>
  <c r="G25" i="2"/>
  <c r="H25" i="2"/>
  <c r="I25" i="2"/>
  <c r="J25" i="2"/>
  <c r="C26" i="2"/>
  <c r="D26" i="2"/>
  <c r="E26" i="2"/>
  <c r="F26" i="2"/>
  <c r="G26" i="2"/>
  <c r="H26" i="2"/>
  <c r="I26" i="2"/>
  <c r="J26" i="2"/>
  <c r="C27" i="2"/>
  <c r="D27" i="2"/>
  <c r="E27" i="2"/>
  <c r="F27" i="2"/>
  <c r="G27" i="2"/>
  <c r="H27" i="2"/>
  <c r="I27" i="2"/>
  <c r="J27" i="2"/>
  <c r="C28" i="2"/>
  <c r="D28" i="2"/>
  <c r="E28" i="2"/>
  <c r="F28" i="2"/>
  <c r="G28" i="2"/>
  <c r="H28" i="2"/>
  <c r="I28" i="2"/>
  <c r="J28" i="2"/>
  <c r="C29" i="2"/>
  <c r="D29" i="2"/>
  <c r="E29" i="2"/>
  <c r="F29" i="2"/>
  <c r="G29" i="2"/>
  <c r="H29" i="2"/>
  <c r="I29" i="2"/>
  <c r="J29" i="2"/>
  <c r="C30" i="2"/>
  <c r="D30" i="2"/>
  <c r="E30" i="2"/>
  <c r="F30" i="2"/>
  <c r="G30" i="2"/>
  <c r="H30" i="2"/>
  <c r="I30" i="2"/>
  <c r="J30" i="2"/>
  <c r="C31" i="2"/>
  <c r="D31" i="2"/>
  <c r="E31" i="2"/>
  <c r="F31" i="2"/>
  <c r="G31" i="2"/>
  <c r="H31" i="2"/>
  <c r="I31" i="2"/>
  <c r="J31" i="2"/>
  <c r="C32" i="2"/>
  <c r="D32" i="2"/>
  <c r="E32" i="2"/>
  <c r="F32" i="2"/>
  <c r="G32" i="2"/>
  <c r="H32" i="2"/>
  <c r="I32" i="2"/>
  <c r="J32" i="2"/>
  <c r="C33" i="2"/>
  <c r="D33" i="2"/>
  <c r="E33" i="2"/>
  <c r="F33" i="2"/>
  <c r="G33" i="2"/>
  <c r="H33" i="2"/>
  <c r="I33" i="2"/>
  <c r="J33" i="2"/>
  <c r="C34" i="2"/>
  <c r="D34" i="2"/>
  <c r="E34" i="2"/>
  <c r="F34" i="2"/>
  <c r="G34" i="2"/>
  <c r="H34" i="2"/>
  <c r="I34" i="2"/>
  <c r="J34" i="2"/>
  <c r="C35" i="2"/>
  <c r="D35" i="2"/>
  <c r="E35" i="2"/>
  <c r="F35" i="2"/>
  <c r="G35" i="2"/>
  <c r="H35" i="2"/>
  <c r="I35" i="2"/>
  <c r="J35" i="2"/>
  <c r="C36" i="2"/>
  <c r="D36" i="2"/>
  <c r="E36" i="2"/>
  <c r="F36" i="2"/>
  <c r="G36" i="2"/>
  <c r="H36" i="2"/>
  <c r="I36" i="2"/>
  <c r="J36" i="2"/>
  <c r="C37" i="2"/>
  <c r="D37" i="2"/>
  <c r="E37" i="2"/>
  <c r="F37" i="2"/>
  <c r="G37" i="2"/>
  <c r="H37" i="2"/>
  <c r="I37" i="2"/>
  <c r="J37" i="2"/>
  <c r="C38" i="2"/>
  <c r="D38" i="2"/>
  <c r="E38" i="2"/>
  <c r="F38" i="2"/>
  <c r="G38" i="2"/>
  <c r="H38" i="2"/>
  <c r="I38" i="2"/>
  <c r="J38" i="2"/>
  <c r="C39" i="2"/>
  <c r="D39" i="2"/>
  <c r="E39" i="2"/>
  <c r="F39" i="2"/>
  <c r="G39" i="2"/>
  <c r="H39" i="2"/>
  <c r="I39" i="2"/>
  <c r="J39" i="2"/>
  <c r="C40" i="2"/>
  <c r="D40" i="2"/>
  <c r="E40" i="2"/>
  <c r="F40" i="2"/>
  <c r="G40" i="2"/>
  <c r="H40" i="2"/>
  <c r="I40" i="2"/>
  <c r="J40" i="2"/>
  <c r="C41" i="2"/>
  <c r="D41" i="2"/>
  <c r="E41" i="2"/>
  <c r="F41" i="2"/>
  <c r="G41" i="2"/>
  <c r="H41" i="2"/>
  <c r="I41" i="2"/>
  <c r="J41" i="2"/>
  <c r="C42" i="2"/>
  <c r="D42" i="2"/>
  <c r="E42" i="2"/>
  <c r="F42" i="2"/>
  <c r="G42" i="2"/>
  <c r="H42" i="2"/>
  <c r="I42" i="2"/>
  <c r="J42" i="2"/>
  <c r="C43" i="2"/>
  <c r="D43" i="2"/>
  <c r="E43" i="2"/>
  <c r="F43" i="2"/>
  <c r="G43" i="2"/>
  <c r="H43" i="2"/>
  <c r="I43" i="2"/>
  <c r="J43" i="2"/>
  <c r="C44" i="2"/>
  <c r="D44" i="2"/>
  <c r="E44" i="2"/>
  <c r="F44" i="2"/>
  <c r="G44" i="2"/>
  <c r="H44" i="2"/>
  <c r="I44" i="2"/>
  <c r="J44" i="2"/>
  <c r="C45" i="2"/>
  <c r="D45" i="2"/>
  <c r="E45" i="2"/>
  <c r="F45" i="2"/>
  <c r="G45" i="2"/>
  <c r="H45" i="2"/>
  <c r="I45" i="2"/>
  <c r="J45" i="2"/>
  <c r="C46" i="2"/>
  <c r="D46" i="2"/>
  <c r="E46" i="2"/>
  <c r="F46" i="2"/>
  <c r="G46" i="2"/>
  <c r="H46" i="2"/>
  <c r="I46" i="2"/>
  <c r="J46" i="2"/>
  <c r="C47" i="2"/>
  <c r="D47" i="2"/>
  <c r="E47" i="2"/>
  <c r="F47" i="2"/>
  <c r="C48" i="2"/>
  <c r="D48" i="2"/>
  <c r="E48" i="2"/>
  <c r="F48" i="2"/>
  <c r="C49" i="2"/>
  <c r="D49" i="2"/>
  <c r="E49" i="2"/>
  <c r="F49" i="2"/>
  <c r="G49" i="2"/>
  <c r="H49" i="2"/>
  <c r="I49" i="2"/>
  <c r="J49" i="2"/>
  <c r="C50" i="2"/>
  <c r="D50" i="2"/>
  <c r="E50" i="2"/>
  <c r="F50" i="2"/>
  <c r="C51" i="2"/>
  <c r="D51" i="2"/>
  <c r="E51" i="2"/>
  <c r="F51" i="2"/>
  <c r="G51" i="2"/>
  <c r="H51" i="2"/>
  <c r="I51" i="2"/>
  <c r="J51" i="2"/>
  <c r="C52" i="2"/>
  <c r="D52" i="2"/>
  <c r="E52" i="2"/>
  <c r="F52" i="2"/>
  <c r="J52" i="2"/>
  <c r="C53" i="2"/>
  <c r="D53" i="2"/>
  <c r="E53" i="2"/>
  <c r="F53" i="2"/>
  <c r="G53" i="2"/>
  <c r="H53" i="2"/>
  <c r="I53" i="2"/>
  <c r="J53" i="2"/>
  <c r="C54" i="2"/>
  <c r="D54" i="2"/>
  <c r="E54" i="2"/>
  <c r="F54" i="2"/>
  <c r="G54" i="2"/>
  <c r="H54" i="2"/>
  <c r="I54" i="2"/>
  <c r="J54" i="2"/>
  <c r="C55" i="2"/>
  <c r="D55" i="2"/>
  <c r="E55" i="2"/>
  <c r="F55" i="2"/>
  <c r="G55" i="2"/>
  <c r="H55" i="2"/>
  <c r="I55" i="2"/>
  <c r="J55" i="2"/>
  <c r="C56" i="2"/>
  <c r="D56" i="2"/>
  <c r="E56" i="2"/>
  <c r="F56" i="2"/>
  <c r="G56" i="2"/>
  <c r="H56" i="2"/>
  <c r="I56" i="2"/>
  <c r="J56" i="2"/>
  <c r="C57" i="2"/>
  <c r="D57" i="2"/>
  <c r="E57" i="2"/>
  <c r="F57" i="2"/>
  <c r="J57" i="2"/>
  <c r="C58" i="2"/>
  <c r="D58" i="2"/>
  <c r="E58" i="2"/>
  <c r="F58" i="2"/>
  <c r="J58" i="2"/>
  <c r="C59" i="2"/>
  <c r="D59" i="2"/>
  <c r="E59" i="2"/>
  <c r="F59" i="2"/>
  <c r="J59" i="2"/>
  <c r="C60" i="2"/>
  <c r="D60" i="2"/>
  <c r="E60" i="2"/>
  <c r="F60" i="2"/>
  <c r="J60" i="2"/>
  <c r="C61" i="2"/>
  <c r="D61" i="2"/>
  <c r="E61" i="2"/>
  <c r="F61" i="2"/>
  <c r="J61" i="2"/>
  <c r="C62" i="2"/>
  <c r="D62" i="2"/>
  <c r="E62" i="2"/>
  <c r="F62" i="2"/>
  <c r="G62" i="2"/>
  <c r="H62" i="2"/>
  <c r="I62" i="2"/>
  <c r="J62" i="2"/>
  <c r="C63" i="2"/>
  <c r="D63" i="2"/>
  <c r="E63" i="2"/>
  <c r="F63" i="2"/>
  <c r="J63" i="2"/>
  <c r="C64" i="2"/>
  <c r="D64" i="2"/>
  <c r="E64" i="2"/>
  <c r="F64" i="2"/>
  <c r="J64" i="2"/>
  <c r="C65" i="2"/>
  <c r="D65" i="2"/>
  <c r="E65" i="2"/>
  <c r="F65" i="2"/>
  <c r="J65" i="2"/>
  <c r="C66" i="2"/>
  <c r="D66" i="2"/>
  <c r="E66" i="2"/>
  <c r="F66" i="2"/>
  <c r="J66" i="2"/>
  <c r="C67" i="2"/>
  <c r="D67" i="2"/>
  <c r="E67" i="2"/>
  <c r="F67" i="2"/>
  <c r="J67" i="2"/>
  <c r="C68" i="2"/>
  <c r="D68" i="2"/>
  <c r="E68" i="2"/>
  <c r="F68" i="2"/>
  <c r="J68" i="2"/>
  <c r="C69" i="2"/>
  <c r="D69" i="2"/>
  <c r="E69" i="2"/>
  <c r="F69" i="2"/>
  <c r="I69" i="2"/>
  <c r="J69" i="2"/>
  <c r="C70" i="2"/>
  <c r="D70" i="2"/>
  <c r="E70" i="2"/>
  <c r="F70" i="2"/>
  <c r="G70" i="2"/>
  <c r="H70" i="2"/>
  <c r="I70" i="2"/>
  <c r="J70" i="2"/>
  <c r="C71" i="2"/>
  <c r="D71" i="2"/>
  <c r="E71" i="2"/>
  <c r="F71" i="2"/>
  <c r="G71" i="2"/>
  <c r="H71" i="2"/>
  <c r="I71" i="2"/>
  <c r="J71" i="2"/>
  <c r="C72" i="2"/>
  <c r="D72" i="2"/>
  <c r="E72" i="2"/>
  <c r="F72" i="2"/>
  <c r="C73" i="2"/>
  <c r="D73" i="2"/>
  <c r="E73" i="2"/>
  <c r="F73" i="2"/>
  <c r="G73" i="2"/>
  <c r="H73" i="2"/>
  <c r="I73" i="2"/>
  <c r="J73" i="2"/>
  <c r="C74" i="2"/>
  <c r="D74" i="2"/>
  <c r="E74" i="2"/>
  <c r="F74" i="2"/>
  <c r="G74" i="2"/>
  <c r="H74" i="2"/>
  <c r="I74" i="2"/>
  <c r="J74" i="2"/>
  <c r="C75" i="2"/>
  <c r="D75" i="2"/>
  <c r="E75" i="2"/>
  <c r="F75" i="2"/>
  <c r="G75" i="2"/>
  <c r="H75" i="2"/>
  <c r="I75" i="2"/>
  <c r="J75" i="2"/>
  <c r="C76" i="2"/>
  <c r="D76" i="2"/>
  <c r="E76" i="2"/>
  <c r="F76" i="2"/>
  <c r="G76" i="2"/>
  <c r="H76" i="2"/>
  <c r="I76" i="2"/>
  <c r="J76" i="2"/>
  <c r="C77" i="2"/>
  <c r="D77" i="2"/>
  <c r="E77" i="2"/>
  <c r="F77" i="2"/>
  <c r="G77" i="2"/>
  <c r="H77" i="2"/>
  <c r="I77" i="2"/>
  <c r="J77" i="2"/>
  <c r="T35" i="7" l="1"/>
  <c r="T33" i="7" s="1"/>
  <c r="E27" i="7"/>
  <c r="I35" i="7"/>
  <c r="I33" i="7" s="1"/>
  <c r="L35" i="7"/>
  <c r="L33" i="7" s="1"/>
  <c r="R27" i="7"/>
  <c r="R24" i="7" s="1"/>
  <c r="M35" i="7"/>
  <c r="M33" i="7" s="1"/>
  <c r="N27" i="7"/>
  <c r="P24" i="7"/>
  <c r="I24" i="7"/>
  <c r="O27" i="7"/>
  <c r="O24" i="7" s="1"/>
  <c r="O35" i="7"/>
  <c r="C12" i="7"/>
  <c r="C14" i="7"/>
  <c r="C8" i="7"/>
  <c r="C9" i="7"/>
  <c r="C10" i="7"/>
  <c r="C11" i="7"/>
  <c r="N17" i="7"/>
  <c r="U44" i="7"/>
  <c r="K17" i="7"/>
  <c r="S33" i="7"/>
  <c r="G17" i="7"/>
  <c r="U28" i="7"/>
  <c r="D21" i="7"/>
  <c r="K35" i="7"/>
  <c r="K33" i="7" s="1"/>
  <c r="C51" i="7"/>
  <c r="C37" i="7"/>
  <c r="C38" i="7"/>
  <c r="C44" i="7"/>
  <c r="D13" i="7"/>
  <c r="D15" i="7"/>
  <c r="C26" i="7"/>
  <c r="H27" i="7"/>
  <c r="H24" i="7" s="1"/>
  <c r="C18" i="7"/>
  <c r="C17" i="7" s="1"/>
  <c r="O33" i="7"/>
  <c r="G35" i="7"/>
  <c r="G33" i="7" s="1"/>
  <c r="D14" i="7"/>
  <c r="O17" i="7"/>
  <c r="Q17" i="7"/>
  <c r="G27" i="7"/>
  <c r="C32" i="7"/>
  <c r="C49" i="7"/>
  <c r="C15" i="7"/>
  <c r="M27" i="7"/>
  <c r="M24" i="7" s="1"/>
  <c r="U29" i="7"/>
  <c r="C42" i="7"/>
  <c r="J35" i="7"/>
  <c r="J33" i="7" s="1"/>
  <c r="R35" i="7"/>
  <c r="R33" i="7" s="1"/>
  <c r="C45" i="7"/>
  <c r="C25" i="7"/>
  <c r="C39" i="7"/>
  <c r="C46" i="7"/>
  <c r="U21" i="7"/>
  <c r="N25" i="7"/>
  <c r="Q27" i="7"/>
  <c r="Q24" i="7" s="1"/>
  <c r="C34" i="7"/>
  <c r="E35" i="7"/>
  <c r="E33" i="7" s="1"/>
  <c r="D12" i="7"/>
  <c r="F18" i="7"/>
  <c r="F17" i="7" s="1"/>
  <c r="U19" i="7"/>
  <c r="U20" i="7"/>
  <c r="E17" i="7"/>
  <c r="M17" i="7"/>
  <c r="U26" i="7"/>
  <c r="F27" i="7"/>
  <c r="F24" i="7" s="1"/>
  <c r="Q35" i="7"/>
  <c r="Q33" i="7" s="1"/>
  <c r="C47" i="7"/>
  <c r="C13" i="7"/>
  <c r="D37" i="7"/>
  <c r="P35" i="7"/>
  <c r="P33" i="7" s="1"/>
  <c r="C40" i="7"/>
  <c r="C41" i="7"/>
  <c r="H10" i="7"/>
  <c r="P10" i="7"/>
  <c r="L18" i="7"/>
  <c r="L17" i="7" s="1"/>
  <c r="L27" i="7"/>
  <c r="L24" i="7" s="1"/>
  <c r="C29" i="7"/>
  <c r="C43" i="7"/>
  <c r="S17" i="7"/>
  <c r="K27" i="7"/>
  <c r="T27" i="7"/>
  <c r="T24" i="7" s="1"/>
  <c r="C36" i="7"/>
  <c r="C48" i="7"/>
  <c r="R17" i="7"/>
  <c r="C28" i="7"/>
  <c r="I17" i="7"/>
  <c r="N35" i="7"/>
  <c r="N33" i="7" s="1"/>
  <c r="D26" i="7"/>
  <c r="D34" i="7"/>
  <c r="D40" i="7"/>
  <c r="C50" i="7"/>
  <c r="T17" i="7"/>
  <c r="D23" i="7"/>
  <c r="H17" i="7"/>
  <c r="P17" i="7"/>
  <c r="U23" i="7"/>
  <c r="C16" i="7"/>
  <c r="D36" i="7"/>
  <c r="F35" i="7"/>
  <c r="F33" i="7" s="1"/>
  <c r="D20" i="7"/>
  <c r="S27" i="7"/>
  <c r="S24" i="7" s="1"/>
  <c r="D51" i="7"/>
  <c r="J27" i="7"/>
  <c r="J24" i="7" s="1"/>
  <c r="H11" i="7"/>
  <c r="J17" i="7"/>
  <c r="D19" i="7"/>
  <c r="D29" i="7"/>
  <c r="H35" i="7"/>
  <c r="H33" i="7" s="1"/>
  <c r="J10" i="7"/>
  <c r="D28" i="7"/>
  <c r="N24" i="7" l="1"/>
  <c r="N16" i="7" s="1"/>
  <c r="N9" i="7" s="1"/>
  <c r="P16" i="7"/>
  <c r="P9" i="7" s="1"/>
  <c r="P38" i="7" s="1"/>
  <c r="P32" i="7" s="1"/>
  <c r="D25" i="7"/>
  <c r="C35" i="7"/>
  <c r="F16" i="7"/>
  <c r="F9" i="7" s="1"/>
  <c r="F38" i="7" s="1"/>
  <c r="H16" i="7"/>
  <c r="H8" i="7" s="1"/>
  <c r="C24" i="7"/>
  <c r="N38" i="7"/>
  <c r="N32" i="7" s="1"/>
  <c r="D10" i="7"/>
  <c r="R16" i="7"/>
  <c r="R8" i="7" s="1"/>
  <c r="C27" i="7"/>
  <c r="U18" i="7"/>
  <c r="U27" i="7"/>
  <c r="T16" i="7"/>
  <c r="T8" i="7" s="1"/>
  <c r="D18" i="7"/>
  <c r="D17" i="7" s="1"/>
  <c r="L16" i="7"/>
  <c r="L9" i="7" s="1"/>
  <c r="L38" i="7" s="1"/>
  <c r="U24" i="7"/>
  <c r="N8" i="7"/>
  <c r="J16" i="7"/>
  <c r="J9" i="7" s="1"/>
  <c r="J38" i="7" s="1"/>
  <c r="J32" i="7" s="1"/>
  <c r="D27" i="7"/>
  <c r="D33" i="7"/>
  <c r="D35" i="7"/>
  <c r="C33" i="7"/>
  <c r="U17" i="7"/>
  <c r="D11" i="7"/>
  <c r="P8" i="7" l="1"/>
  <c r="D24" i="7"/>
  <c r="D16" i="7" s="1"/>
  <c r="R9" i="7"/>
  <c r="R38" i="7" s="1"/>
  <c r="R32" i="7" s="1"/>
  <c r="T9" i="7"/>
  <c r="T38" i="7" s="1"/>
  <c r="T32" i="7" s="1"/>
  <c r="F8" i="7"/>
  <c r="H9" i="7"/>
  <c r="H38" i="7" s="1"/>
  <c r="U38" i="7" s="1"/>
  <c r="U16" i="7"/>
  <c r="L8" i="7"/>
  <c r="V17" i="7"/>
  <c r="L32" i="7"/>
  <c r="J8" i="7"/>
  <c r="F32" i="7"/>
  <c r="D8" i="7" l="1"/>
  <c r="U9" i="7"/>
  <c r="D9" i="7"/>
  <c r="V16" i="7"/>
  <c r="D38" i="7"/>
  <c r="H32" i="7"/>
  <c r="D32" i="7" s="1"/>
  <c r="U10" i="7" l="1"/>
  <c r="F12" i="4" l="1"/>
  <c r="E12" i="4" l="1"/>
  <c r="F10" i="4"/>
  <c r="F9" i="4"/>
  <c r="E10" i="4" l="1"/>
  <c r="E9" i="4"/>
  <c r="F18" i="4" l="1"/>
  <c r="F16" i="4"/>
  <c r="E18" i="4" l="1"/>
  <c r="E16" i="4"/>
  <c r="G208" i="5" l="1"/>
  <c r="G37" i="5"/>
  <c r="G36" i="5"/>
  <c r="G14" i="5"/>
  <c r="D15" i="5"/>
  <c r="E15" i="5"/>
  <c r="G15" i="5"/>
  <c r="H15" i="5"/>
  <c r="C16" i="5"/>
  <c r="D16" i="5"/>
  <c r="E16" i="5"/>
  <c r="G16" i="5"/>
  <c r="H16" i="5"/>
  <c r="C17" i="5"/>
  <c r="D17" i="5"/>
  <c r="E17" i="5"/>
  <c r="F17" i="5"/>
  <c r="G17" i="5"/>
  <c r="H17" i="5"/>
  <c r="D18" i="5"/>
  <c r="E18" i="5"/>
  <c r="H18" i="5"/>
  <c r="D19" i="5"/>
  <c r="E19" i="5"/>
  <c r="G19" i="5"/>
  <c r="H19" i="5"/>
  <c r="D20" i="5"/>
  <c r="E20" i="5"/>
  <c r="G20" i="5"/>
  <c r="D21" i="5"/>
  <c r="E21" i="5"/>
  <c r="G21" i="5"/>
  <c r="D22" i="5"/>
  <c r="E22" i="5"/>
  <c r="G22" i="5"/>
  <c r="D23" i="5"/>
  <c r="E23" i="5"/>
  <c r="G23" i="5"/>
  <c r="H23" i="5"/>
  <c r="F23" i="5"/>
  <c r="E24" i="5"/>
  <c r="G24" i="5"/>
  <c r="H24" i="5"/>
  <c r="D25" i="5"/>
  <c r="E25" i="5"/>
  <c r="G25" i="5"/>
  <c r="H25" i="5"/>
  <c r="D26" i="5"/>
  <c r="E26" i="5"/>
  <c r="G26" i="5"/>
  <c r="H26" i="5"/>
  <c r="D27" i="5"/>
  <c r="E27" i="5"/>
  <c r="G27" i="5"/>
  <c r="H27" i="5"/>
  <c r="D28" i="5"/>
  <c r="E28" i="5"/>
  <c r="F28" i="5"/>
  <c r="G28" i="5"/>
  <c r="H28" i="5"/>
  <c r="D29" i="5"/>
  <c r="E29" i="5"/>
  <c r="G29" i="5"/>
  <c r="D30" i="5"/>
  <c r="E30" i="5"/>
  <c r="G30" i="5"/>
  <c r="H30" i="5"/>
  <c r="D31" i="5"/>
  <c r="E31" i="5"/>
  <c r="G31" i="5"/>
  <c r="H31" i="5"/>
  <c r="D32" i="5"/>
  <c r="E32" i="5"/>
  <c r="G32" i="5"/>
  <c r="H32" i="5"/>
  <c r="C33" i="5"/>
  <c r="D33" i="5"/>
  <c r="E33" i="5"/>
  <c r="G33" i="5"/>
  <c r="H33" i="5"/>
  <c r="D34" i="5"/>
  <c r="E34" i="5"/>
  <c r="H34" i="5"/>
  <c r="D35" i="5"/>
  <c r="E35" i="5"/>
  <c r="H35" i="5"/>
  <c r="D36" i="5"/>
  <c r="E36" i="5"/>
  <c r="H36" i="5"/>
  <c r="D37" i="5"/>
  <c r="E37" i="5"/>
  <c r="F37" i="5"/>
  <c r="H37" i="5"/>
  <c r="D38" i="5"/>
  <c r="G38" i="5"/>
  <c r="H38" i="5"/>
  <c r="C39" i="5"/>
  <c r="D39" i="5"/>
  <c r="E39" i="5"/>
  <c r="G39" i="5"/>
  <c r="H39" i="5"/>
  <c r="E40" i="5"/>
  <c r="G40" i="5"/>
  <c r="H40" i="5"/>
  <c r="D41" i="5"/>
  <c r="E41" i="5"/>
  <c r="G41" i="5"/>
  <c r="H41" i="5"/>
  <c r="D42" i="5"/>
  <c r="E42" i="5"/>
  <c r="G42" i="5"/>
  <c r="H42" i="5"/>
  <c r="D43" i="5"/>
  <c r="E43" i="5"/>
  <c r="G43" i="5"/>
  <c r="H43" i="5"/>
  <c r="E44" i="5"/>
  <c r="H44" i="5"/>
  <c r="D45" i="5"/>
  <c r="E45" i="5"/>
  <c r="G45" i="5"/>
  <c r="H45" i="5"/>
  <c r="D46" i="5"/>
  <c r="G46" i="5"/>
  <c r="D47" i="5"/>
  <c r="E47" i="5"/>
  <c r="G47" i="5"/>
  <c r="H47" i="5"/>
  <c r="D48" i="5"/>
  <c r="E48" i="5"/>
  <c r="G48" i="5"/>
  <c r="D49" i="5"/>
  <c r="E49" i="5"/>
  <c r="H49" i="5"/>
  <c r="D50" i="5"/>
  <c r="E50" i="5"/>
  <c r="F50" i="5"/>
  <c r="G50" i="5"/>
  <c r="H50" i="5"/>
  <c r="D51" i="5"/>
  <c r="E51" i="5"/>
  <c r="F51" i="5"/>
  <c r="G51" i="5"/>
  <c r="H51" i="5"/>
  <c r="C52" i="5"/>
  <c r="D52" i="5"/>
  <c r="E52" i="5"/>
  <c r="G52" i="5"/>
  <c r="H52" i="5"/>
  <c r="D53" i="5"/>
  <c r="E53" i="5"/>
  <c r="G53" i="5"/>
  <c r="H53" i="5"/>
  <c r="D54" i="5"/>
  <c r="E54" i="5"/>
  <c r="G54" i="5"/>
  <c r="D55" i="5"/>
  <c r="E55" i="5"/>
  <c r="G55" i="5"/>
  <c r="D56" i="5"/>
  <c r="E56" i="5"/>
  <c r="H56" i="5"/>
  <c r="D57" i="5"/>
  <c r="G57" i="5"/>
  <c r="E58" i="5"/>
  <c r="E61" i="5"/>
  <c r="E62" i="5"/>
  <c r="E63" i="5"/>
  <c r="E64" i="5"/>
  <c r="E66" i="5"/>
  <c r="H66" i="5"/>
  <c r="E67" i="5"/>
  <c r="E68" i="5"/>
  <c r="C69" i="5"/>
  <c r="D69" i="5"/>
  <c r="G69" i="5"/>
  <c r="F69" i="5"/>
  <c r="H69" i="5"/>
  <c r="E71" i="5"/>
  <c r="G71" i="5"/>
  <c r="F71" i="5"/>
  <c r="H71" i="5"/>
  <c r="E72" i="5"/>
  <c r="H72" i="5"/>
  <c r="D73" i="5"/>
  <c r="E73" i="5"/>
  <c r="G73" i="5"/>
  <c r="H73" i="5"/>
  <c r="C74" i="5"/>
  <c r="D74" i="5"/>
  <c r="E74" i="5"/>
  <c r="G74" i="5"/>
  <c r="H74" i="5"/>
  <c r="G75" i="5"/>
  <c r="F75" i="5"/>
  <c r="H75" i="5"/>
  <c r="D76" i="5"/>
  <c r="E76" i="5"/>
  <c r="G76" i="5"/>
  <c r="H76" i="5"/>
  <c r="F76" i="5"/>
  <c r="D77" i="5"/>
  <c r="E77" i="5"/>
  <c r="H77" i="5"/>
  <c r="D78" i="5"/>
  <c r="E78" i="5"/>
  <c r="H78" i="5"/>
  <c r="D79" i="5"/>
  <c r="E79" i="5"/>
  <c r="G79" i="5"/>
  <c r="H79" i="5"/>
  <c r="D80" i="5"/>
  <c r="G80" i="5"/>
  <c r="H80" i="5"/>
  <c r="D81" i="5"/>
  <c r="E81" i="5"/>
  <c r="G81" i="5"/>
  <c r="H81" i="5"/>
  <c r="D82" i="5"/>
  <c r="E82" i="5"/>
  <c r="G82" i="5"/>
  <c r="H82" i="5"/>
  <c r="E83" i="5"/>
  <c r="H83" i="5"/>
  <c r="C84" i="5"/>
  <c r="D84" i="5"/>
  <c r="E84" i="5"/>
  <c r="G84" i="5"/>
  <c r="F84" i="5"/>
  <c r="D85" i="5"/>
  <c r="E85" i="5"/>
  <c r="G85" i="5"/>
  <c r="H85" i="5"/>
  <c r="D86" i="5"/>
  <c r="E86" i="5"/>
  <c r="G86" i="5"/>
  <c r="H86" i="5"/>
  <c r="C87" i="5"/>
  <c r="D87" i="5"/>
  <c r="G87" i="5"/>
  <c r="C88" i="5"/>
  <c r="D88" i="5"/>
  <c r="E88" i="5"/>
  <c r="G88" i="5"/>
  <c r="H88" i="5"/>
  <c r="C89" i="5"/>
  <c r="D89" i="5"/>
  <c r="E89" i="5"/>
  <c r="G89" i="5"/>
  <c r="D90" i="5"/>
  <c r="E90" i="5"/>
  <c r="H90" i="5"/>
  <c r="D91" i="5"/>
  <c r="E91" i="5"/>
  <c r="G91" i="5"/>
  <c r="H91" i="5"/>
  <c r="E92" i="5"/>
  <c r="G92" i="5"/>
  <c r="H92" i="5"/>
  <c r="D93" i="5"/>
  <c r="E93" i="5"/>
  <c r="G93" i="5"/>
  <c r="H93" i="5"/>
  <c r="E94" i="5"/>
  <c r="G94" i="5"/>
  <c r="C95" i="5"/>
  <c r="D95" i="5"/>
  <c r="E95" i="5"/>
  <c r="G95" i="5"/>
  <c r="H95" i="5"/>
  <c r="C96" i="5"/>
  <c r="D96" i="5"/>
  <c r="E96" i="5"/>
  <c r="G96" i="5"/>
  <c r="C97" i="5"/>
  <c r="D97" i="5"/>
  <c r="E97" i="5"/>
  <c r="H97" i="5"/>
  <c r="C98" i="5"/>
  <c r="D98" i="5"/>
  <c r="G98" i="5"/>
  <c r="C99" i="5"/>
  <c r="D99" i="5"/>
  <c r="E99" i="5"/>
  <c r="G99" i="5"/>
  <c r="H99" i="5"/>
  <c r="C100" i="5"/>
  <c r="D100" i="5"/>
  <c r="E100" i="5"/>
  <c r="G100" i="5"/>
  <c r="H100" i="5"/>
  <c r="C101" i="5"/>
  <c r="D101" i="5"/>
  <c r="E101" i="5"/>
  <c r="G101" i="5"/>
  <c r="H101" i="5"/>
  <c r="C102" i="5"/>
  <c r="D102" i="5"/>
  <c r="E102" i="5"/>
  <c r="G102" i="5"/>
  <c r="H102" i="5"/>
  <c r="C103" i="5"/>
  <c r="D103" i="5"/>
  <c r="E103" i="5"/>
  <c r="G103" i="5"/>
  <c r="H103" i="5"/>
  <c r="C104" i="5"/>
  <c r="D104" i="5"/>
  <c r="G104" i="5"/>
  <c r="C105" i="5"/>
  <c r="D105" i="5"/>
  <c r="E105" i="5"/>
  <c r="G105" i="5"/>
  <c r="H105" i="5"/>
  <c r="C106" i="5"/>
  <c r="D106" i="5"/>
  <c r="E106" i="5"/>
  <c r="G106" i="5"/>
  <c r="H106" i="5"/>
  <c r="C107" i="5"/>
  <c r="E107" i="5"/>
  <c r="G107" i="5"/>
  <c r="C108" i="5"/>
  <c r="D108" i="5"/>
  <c r="E108" i="5"/>
  <c r="G108" i="5"/>
  <c r="H108" i="5"/>
  <c r="C109" i="5"/>
  <c r="D109" i="5"/>
  <c r="E109" i="5"/>
  <c r="G109" i="5"/>
  <c r="H109" i="5"/>
  <c r="C110" i="5"/>
  <c r="D110" i="5"/>
  <c r="E110" i="5"/>
  <c r="C112" i="5"/>
  <c r="D112" i="5"/>
  <c r="E112" i="5"/>
  <c r="G112" i="5"/>
  <c r="H112" i="5"/>
  <c r="C113" i="5"/>
  <c r="E113" i="5"/>
  <c r="C114" i="5"/>
  <c r="D114" i="5"/>
  <c r="E114" i="5"/>
  <c r="G114" i="5"/>
  <c r="H114" i="5"/>
  <c r="D115" i="5"/>
  <c r="E115" i="5"/>
  <c r="H115" i="5"/>
  <c r="C116" i="5"/>
  <c r="D116" i="5"/>
  <c r="E116" i="5"/>
  <c r="G116" i="5"/>
  <c r="H116" i="5"/>
  <c r="C117" i="5"/>
  <c r="D117" i="5"/>
  <c r="E117" i="5"/>
  <c r="H117" i="5"/>
  <c r="C118" i="5"/>
  <c r="D118" i="5"/>
  <c r="E118" i="5"/>
  <c r="D121" i="5"/>
  <c r="E121" i="5"/>
  <c r="G121" i="5"/>
  <c r="H121" i="5"/>
  <c r="C122" i="5"/>
  <c r="D122" i="5"/>
  <c r="E122" i="5"/>
  <c r="G122" i="5"/>
  <c r="H122" i="5"/>
  <c r="C123" i="5"/>
  <c r="E123" i="5"/>
  <c r="C124" i="5"/>
  <c r="D124" i="5"/>
  <c r="E124" i="5"/>
  <c r="H124" i="5"/>
  <c r="C125" i="5"/>
  <c r="D125" i="5"/>
  <c r="E125" i="5"/>
  <c r="G125" i="5"/>
  <c r="C126" i="5"/>
  <c r="D126" i="5"/>
  <c r="E126" i="5"/>
  <c r="D128" i="5"/>
  <c r="E128" i="5"/>
  <c r="G128" i="5"/>
  <c r="H128" i="5"/>
  <c r="D129" i="5"/>
  <c r="G129" i="5"/>
  <c r="H129" i="5"/>
  <c r="D130" i="5"/>
  <c r="E130" i="5"/>
  <c r="G130" i="5"/>
  <c r="H130" i="5"/>
  <c r="D131" i="5"/>
  <c r="E131" i="5"/>
  <c r="G131" i="5"/>
  <c r="H131" i="5"/>
  <c r="E132" i="5"/>
  <c r="F132" i="5"/>
  <c r="G132" i="5"/>
  <c r="H132" i="5"/>
  <c r="D133" i="5"/>
  <c r="E133" i="5"/>
  <c r="G133" i="5"/>
  <c r="H133" i="5"/>
  <c r="D134" i="5"/>
  <c r="G134" i="5"/>
  <c r="H134" i="5"/>
  <c r="D135" i="5"/>
  <c r="E135" i="5"/>
  <c r="G135" i="5"/>
  <c r="H135" i="5"/>
  <c r="D136" i="5"/>
  <c r="E136" i="5"/>
  <c r="G136" i="5"/>
  <c r="C137" i="5"/>
  <c r="D137" i="5"/>
  <c r="E137" i="5"/>
  <c r="G137" i="5"/>
  <c r="H137" i="5"/>
  <c r="D138" i="5"/>
  <c r="E138" i="5"/>
  <c r="G138" i="5"/>
  <c r="H138" i="5"/>
  <c r="D139" i="5"/>
  <c r="E139" i="5"/>
  <c r="G139" i="5"/>
  <c r="H139" i="5"/>
  <c r="D140" i="5"/>
  <c r="E140" i="5"/>
  <c r="H140" i="5"/>
  <c r="D141" i="5"/>
  <c r="E141" i="5"/>
  <c r="G141" i="5"/>
  <c r="H141" i="5"/>
  <c r="D142" i="5"/>
  <c r="E142" i="5"/>
  <c r="F142" i="5"/>
  <c r="G142" i="5"/>
  <c r="H142" i="5"/>
  <c r="D143" i="5"/>
  <c r="E143" i="5"/>
  <c r="D144" i="5"/>
  <c r="E144" i="5"/>
  <c r="G144" i="5"/>
  <c r="H144" i="5"/>
  <c r="D145" i="5"/>
  <c r="E145" i="5"/>
  <c r="G145" i="5"/>
  <c r="H145" i="5"/>
  <c r="D146" i="5"/>
  <c r="E146" i="5"/>
  <c r="G146" i="5"/>
  <c r="H146" i="5"/>
  <c r="D147" i="5"/>
  <c r="E147" i="5"/>
  <c r="G147" i="5"/>
  <c r="H147" i="5"/>
  <c r="D148" i="5"/>
  <c r="G148" i="5"/>
  <c r="H148" i="5"/>
  <c r="C149" i="5"/>
  <c r="E149" i="5"/>
  <c r="G149" i="5"/>
  <c r="H149" i="5"/>
  <c r="E150" i="5"/>
  <c r="G150" i="5"/>
  <c r="H150" i="5"/>
  <c r="D151" i="5"/>
  <c r="E151" i="5"/>
  <c r="G151" i="5"/>
  <c r="H151" i="5"/>
  <c r="D152" i="5"/>
  <c r="E152" i="5"/>
  <c r="H152" i="5"/>
  <c r="D153" i="5"/>
  <c r="E153" i="5"/>
  <c r="H153" i="5"/>
  <c r="D154" i="5"/>
  <c r="E154" i="5"/>
  <c r="G154" i="5"/>
  <c r="H154" i="5"/>
  <c r="D155" i="5"/>
  <c r="E155" i="5"/>
  <c r="H155" i="5"/>
  <c r="D156" i="5"/>
  <c r="E156" i="5"/>
  <c r="G156" i="5"/>
  <c r="D157" i="5"/>
  <c r="E157" i="5"/>
  <c r="G157" i="5"/>
  <c r="H157" i="5"/>
  <c r="D158" i="5"/>
  <c r="E158" i="5"/>
  <c r="H158" i="5"/>
  <c r="D159" i="5"/>
  <c r="E159" i="5"/>
  <c r="G159" i="5"/>
  <c r="H159" i="5"/>
  <c r="E161" i="5"/>
  <c r="G161" i="5"/>
  <c r="H161" i="5"/>
  <c r="D162" i="5"/>
  <c r="G162" i="5"/>
  <c r="H162" i="5"/>
  <c r="C164" i="5"/>
  <c r="D164" i="5"/>
  <c r="E164" i="5"/>
  <c r="G164" i="5"/>
  <c r="H164" i="5"/>
  <c r="C165" i="5"/>
  <c r="D165" i="5"/>
  <c r="E165" i="5"/>
  <c r="G165" i="5"/>
  <c r="H165" i="5"/>
  <c r="D166" i="5"/>
  <c r="E166" i="5"/>
  <c r="G166" i="5"/>
  <c r="H166" i="5"/>
  <c r="C167" i="5"/>
  <c r="D167" i="5"/>
  <c r="E167" i="5"/>
  <c r="G167" i="5"/>
  <c r="H167" i="5"/>
  <c r="E168" i="5"/>
  <c r="H168" i="5"/>
  <c r="C169" i="5"/>
  <c r="D169" i="5"/>
  <c r="E169" i="5"/>
  <c r="G169" i="5"/>
  <c r="H169" i="5"/>
  <c r="D170" i="5"/>
  <c r="E170" i="5"/>
  <c r="G170" i="5"/>
  <c r="H170" i="5"/>
  <c r="C171" i="5"/>
  <c r="D171" i="5"/>
  <c r="E171" i="5"/>
  <c r="G171" i="5"/>
  <c r="H171" i="5"/>
  <c r="D172" i="5"/>
  <c r="E172" i="5"/>
  <c r="G172" i="5"/>
  <c r="H172" i="5"/>
  <c r="D173" i="5"/>
  <c r="G173" i="5"/>
  <c r="H173" i="5"/>
  <c r="D174" i="5"/>
  <c r="E174" i="5"/>
  <c r="G174" i="5"/>
  <c r="H174" i="5"/>
  <c r="C175" i="5"/>
  <c r="D175" i="5"/>
  <c r="E175" i="5"/>
  <c r="G175" i="5"/>
  <c r="C176" i="5"/>
  <c r="D176" i="5"/>
  <c r="E176" i="5"/>
  <c r="G176" i="5"/>
  <c r="H176" i="5"/>
  <c r="C177" i="5"/>
  <c r="D177" i="5"/>
  <c r="E177" i="5"/>
  <c r="G177" i="5"/>
  <c r="H177" i="5"/>
  <c r="D178" i="5"/>
  <c r="E178" i="5"/>
  <c r="G178" i="5"/>
  <c r="H178" i="5"/>
  <c r="D179" i="5"/>
  <c r="E179" i="5"/>
  <c r="G179" i="5"/>
  <c r="H179" i="5"/>
  <c r="C180" i="5"/>
  <c r="D180" i="5"/>
  <c r="E180" i="5"/>
  <c r="H180" i="5"/>
  <c r="C181" i="5"/>
  <c r="D181" i="5"/>
  <c r="G181" i="5"/>
  <c r="C182" i="5"/>
  <c r="D182" i="5"/>
  <c r="E182" i="5"/>
  <c r="G182" i="5"/>
  <c r="H182" i="5"/>
  <c r="C183" i="5"/>
  <c r="E183" i="5"/>
  <c r="G183" i="5"/>
  <c r="H183" i="5"/>
  <c r="C184" i="5"/>
  <c r="D184" i="5"/>
  <c r="E184" i="5"/>
  <c r="G184" i="5"/>
  <c r="H184" i="5"/>
  <c r="C185" i="5"/>
  <c r="D185" i="5"/>
  <c r="E185" i="5"/>
  <c r="G185" i="5"/>
  <c r="C186" i="5"/>
  <c r="D186" i="5"/>
  <c r="E186" i="5"/>
  <c r="G186" i="5"/>
  <c r="H186" i="5"/>
  <c r="C187" i="5"/>
  <c r="D187" i="5"/>
  <c r="E187" i="5"/>
  <c r="G187" i="5"/>
  <c r="C188" i="5"/>
  <c r="D188" i="5"/>
  <c r="E188" i="5"/>
  <c r="G188" i="5"/>
  <c r="H188" i="5"/>
  <c r="E190" i="5"/>
  <c r="C191" i="5"/>
  <c r="D191" i="5"/>
  <c r="E191" i="5"/>
  <c r="G191" i="5"/>
  <c r="C192" i="5"/>
  <c r="D192" i="5"/>
  <c r="E192" i="5"/>
  <c r="G192" i="5"/>
  <c r="H192" i="5"/>
  <c r="C193" i="5"/>
  <c r="D193" i="5"/>
  <c r="E193" i="5"/>
  <c r="G193" i="5"/>
  <c r="H193" i="5"/>
  <c r="C194" i="5"/>
  <c r="D194" i="5"/>
  <c r="E194" i="5"/>
  <c r="G194" i="5"/>
  <c r="H194" i="5"/>
  <c r="C195" i="5"/>
  <c r="D195" i="5"/>
  <c r="E195" i="5"/>
  <c r="G195" i="5"/>
  <c r="H195" i="5"/>
  <c r="C196" i="5"/>
  <c r="D196" i="5"/>
  <c r="E196" i="5"/>
  <c r="G196" i="5"/>
  <c r="H196" i="5"/>
  <c r="E197" i="5"/>
  <c r="G197" i="5"/>
  <c r="H197" i="5"/>
  <c r="D198" i="5"/>
  <c r="E198" i="5"/>
  <c r="G198" i="5"/>
  <c r="H198" i="5"/>
  <c r="D199" i="5"/>
  <c r="E199" i="5"/>
  <c r="G199" i="5"/>
  <c r="H199" i="5"/>
  <c r="D200" i="5"/>
  <c r="E200" i="5"/>
  <c r="G200" i="5"/>
  <c r="D201" i="5"/>
  <c r="E201" i="5"/>
  <c r="G201" i="5"/>
  <c r="H201" i="5"/>
  <c r="D202" i="5"/>
  <c r="E202" i="5"/>
  <c r="G202" i="5"/>
  <c r="H202" i="5"/>
  <c r="E203" i="5"/>
  <c r="G203" i="5"/>
  <c r="D204" i="5"/>
  <c r="E204" i="5"/>
  <c r="H204" i="5"/>
  <c r="C205" i="5"/>
  <c r="D205" i="5"/>
  <c r="G205" i="5"/>
  <c r="H205" i="5"/>
  <c r="C206" i="5"/>
  <c r="E206" i="5"/>
  <c r="G206" i="5"/>
  <c r="H206" i="5"/>
  <c r="C207" i="5"/>
  <c r="D207" i="5"/>
  <c r="E207" i="5"/>
  <c r="G207" i="5"/>
  <c r="H207" i="5"/>
  <c r="C208" i="5"/>
  <c r="D208" i="5"/>
  <c r="H208" i="5"/>
  <c r="C209" i="5"/>
  <c r="D209" i="5"/>
  <c r="E209" i="5"/>
  <c r="G209" i="5"/>
  <c r="H209" i="5"/>
  <c r="C210" i="5"/>
  <c r="D210" i="5"/>
  <c r="E210" i="5"/>
  <c r="G210" i="5"/>
  <c r="H210" i="5"/>
  <c r="C211" i="5"/>
  <c r="D211" i="5"/>
  <c r="E211" i="5"/>
  <c r="G211" i="5"/>
  <c r="C212" i="5"/>
  <c r="D212" i="5"/>
  <c r="E212" i="5"/>
  <c r="D213" i="5"/>
  <c r="D214" i="5"/>
  <c r="E214" i="5"/>
  <c r="G214" i="5"/>
  <c r="H214" i="5"/>
  <c r="C215" i="5"/>
  <c r="D215" i="5"/>
  <c r="E215" i="5"/>
  <c r="G215" i="5"/>
  <c r="H215" i="5"/>
  <c r="C216" i="5"/>
  <c r="D216" i="5"/>
  <c r="E216" i="5"/>
  <c r="G216" i="5"/>
  <c r="C217" i="5"/>
  <c r="D217" i="5"/>
  <c r="C219" i="5"/>
  <c r="E219" i="5"/>
  <c r="G219" i="5"/>
  <c r="H219" i="5"/>
  <c r="E220" i="5"/>
  <c r="G220" i="5"/>
  <c r="E221" i="5"/>
  <c r="G221" i="5"/>
  <c r="H221" i="5"/>
  <c r="D222" i="5"/>
  <c r="E222" i="5"/>
  <c r="G222" i="5"/>
  <c r="H222" i="5"/>
  <c r="D223" i="5"/>
  <c r="E223" i="5"/>
  <c r="G223" i="5"/>
  <c r="H223" i="5"/>
  <c r="D224" i="5"/>
  <c r="G224" i="5"/>
  <c r="H224" i="5"/>
  <c r="C225" i="5"/>
  <c r="D225" i="5"/>
  <c r="E225" i="5"/>
  <c r="G225" i="5"/>
  <c r="H225" i="5"/>
  <c r="D226" i="5"/>
  <c r="E226" i="5"/>
  <c r="H226" i="5"/>
  <c r="D227" i="5"/>
  <c r="E227" i="5"/>
  <c r="G227" i="5"/>
  <c r="C228" i="5"/>
  <c r="D228" i="5"/>
  <c r="E228" i="5"/>
  <c r="G228" i="5"/>
  <c r="C229" i="5"/>
  <c r="D229" i="5"/>
  <c r="E229" i="5"/>
  <c r="G229" i="5"/>
  <c r="H229" i="5"/>
  <c r="C230" i="5"/>
  <c r="E230" i="5"/>
  <c r="G230" i="5"/>
  <c r="H230" i="5"/>
  <c r="C231" i="5"/>
  <c r="D231" i="5"/>
  <c r="G231" i="5"/>
  <c r="H231" i="5"/>
  <c r="D232" i="5"/>
  <c r="C234" i="5"/>
  <c r="D234" i="5"/>
  <c r="E234" i="5"/>
  <c r="G234" i="5"/>
  <c r="C235" i="5"/>
  <c r="D235" i="5"/>
  <c r="E235" i="5"/>
  <c r="C236" i="5"/>
  <c r="D236" i="5"/>
  <c r="F236" i="5"/>
  <c r="G236" i="5"/>
  <c r="H237" i="5"/>
  <c r="D238" i="5"/>
  <c r="E238" i="5"/>
  <c r="G238" i="5"/>
  <c r="H238" i="5"/>
  <c r="C239" i="5"/>
  <c r="D239" i="5"/>
  <c r="E239" i="5"/>
  <c r="G239" i="5"/>
  <c r="H239" i="5"/>
  <c r="C240" i="5"/>
  <c r="D240" i="5"/>
  <c r="E240" i="5"/>
  <c r="G240" i="5"/>
  <c r="C241" i="5"/>
  <c r="D241" i="5"/>
  <c r="E241" i="5"/>
  <c r="G241" i="5"/>
  <c r="C242" i="5"/>
  <c r="D242" i="5"/>
  <c r="E242" i="5"/>
  <c r="C243" i="5"/>
  <c r="D243" i="5"/>
  <c r="E243" i="5"/>
  <c r="G243" i="5"/>
  <c r="H243" i="5"/>
  <c r="D246" i="5"/>
  <c r="E246" i="5"/>
  <c r="G246" i="5"/>
  <c r="H246" i="5"/>
  <c r="C247" i="5"/>
  <c r="D247" i="5"/>
  <c r="E247" i="5"/>
  <c r="G247" i="5"/>
  <c r="H247" i="5"/>
  <c r="D248" i="5"/>
  <c r="E248" i="5"/>
  <c r="G248" i="5"/>
  <c r="H248" i="5"/>
  <c r="C249" i="5"/>
  <c r="D249" i="5"/>
  <c r="E249" i="5"/>
  <c r="G249" i="5"/>
  <c r="H249" i="5"/>
  <c r="C250" i="5"/>
  <c r="D250" i="5"/>
  <c r="G250" i="5"/>
  <c r="H250" i="5"/>
  <c r="D251" i="5"/>
  <c r="E251" i="5"/>
  <c r="G251" i="5"/>
  <c r="H251" i="5"/>
  <c r="D252" i="5"/>
  <c r="E252" i="5"/>
  <c r="G252" i="5"/>
  <c r="H252" i="5"/>
  <c r="C253" i="5"/>
  <c r="D253" i="5"/>
  <c r="E253" i="5"/>
  <c r="G253" i="5"/>
  <c r="C254" i="5"/>
  <c r="D254" i="5"/>
  <c r="E254" i="5"/>
  <c r="G254" i="5"/>
  <c r="C256" i="5"/>
  <c r="D256" i="5"/>
  <c r="G256" i="5"/>
  <c r="H256" i="5"/>
  <c r="C257" i="5"/>
  <c r="D257" i="5"/>
  <c r="E257" i="5"/>
  <c r="G257" i="5"/>
  <c r="H257" i="5"/>
  <c r="D258" i="5"/>
  <c r="C259" i="5"/>
  <c r="D259" i="5"/>
  <c r="E259" i="5"/>
  <c r="D260" i="5"/>
  <c r="D262" i="5"/>
  <c r="E262" i="5"/>
  <c r="G262" i="5"/>
  <c r="H262" i="5"/>
  <c r="E263" i="5"/>
  <c r="G263" i="5"/>
  <c r="C264" i="5"/>
  <c r="D264" i="5"/>
  <c r="E264" i="5"/>
  <c r="G264" i="5"/>
  <c r="H264" i="5"/>
  <c r="D265" i="5"/>
  <c r="G265" i="5"/>
  <c r="H265" i="5"/>
  <c r="C266" i="5"/>
  <c r="E266" i="5"/>
  <c r="H266" i="5"/>
  <c r="D267" i="5"/>
  <c r="E267" i="5"/>
  <c r="G267" i="5"/>
  <c r="H267" i="5"/>
  <c r="C268" i="5"/>
  <c r="D268" i="5"/>
  <c r="E268" i="5"/>
  <c r="G268" i="5"/>
  <c r="H268" i="5"/>
  <c r="D269" i="5"/>
  <c r="E269" i="5"/>
  <c r="G269" i="5"/>
  <c r="H269" i="5"/>
  <c r="C270" i="5"/>
  <c r="D270" i="5"/>
  <c r="E270" i="5"/>
  <c r="G270" i="5"/>
  <c r="H270" i="5"/>
  <c r="C271" i="5"/>
  <c r="D271" i="5"/>
  <c r="E271" i="5"/>
  <c r="G271" i="5"/>
  <c r="H271" i="5"/>
  <c r="C272" i="5"/>
  <c r="D272" i="5"/>
  <c r="E272" i="5"/>
  <c r="G272" i="5"/>
  <c r="C273" i="5"/>
  <c r="D273" i="5"/>
  <c r="E273" i="5"/>
  <c r="G273" i="5"/>
  <c r="H273" i="5"/>
  <c r="C274" i="5"/>
  <c r="E274" i="5"/>
  <c r="G274" i="5"/>
  <c r="H274" i="5"/>
  <c r="D275" i="5"/>
  <c r="E275" i="5"/>
  <c r="G275" i="5"/>
  <c r="H275" i="5"/>
  <c r="C276" i="5"/>
  <c r="D276" i="5"/>
  <c r="E276" i="5"/>
  <c r="G276" i="5"/>
  <c r="H276" i="5"/>
  <c r="C277" i="5"/>
  <c r="D277" i="5"/>
  <c r="E277" i="5"/>
  <c r="C278" i="5"/>
  <c r="D278" i="5"/>
  <c r="E278" i="5"/>
  <c r="C279" i="5"/>
  <c r="D279" i="5"/>
  <c r="E279" i="5"/>
  <c r="C280" i="5"/>
  <c r="D280" i="5"/>
  <c r="E280" i="5"/>
  <c r="C281" i="5"/>
  <c r="D281" i="5"/>
  <c r="E281" i="5"/>
  <c r="C282" i="5"/>
  <c r="D282" i="5"/>
  <c r="E282" i="5"/>
  <c r="C283" i="5"/>
  <c r="D283" i="5"/>
  <c r="E283" i="5"/>
  <c r="G283" i="5"/>
  <c r="G284" i="5"/>
  <c r="H284" i="5"/>
  <c r="C285" i="5"/>
  <c r="D285" i="5"/>
  <c r="E285" i="5"/>
  <c r="G285" i="5"/>
  <c r="D286" i="5"/>
  <c r="E286" i="5"/>
  <c r="G286" i="5"/>
  <c r="D287" i="5"/>
  <c r="E287" i="5"/>
  <c r="G287" i="5"/>
  <c r="C288" i="5"/>
  <c r="D288" i="5"/>
  <c r="E288" i="5"/>
  <c r="G288" i="5"/>
  <c r="C289" i="5"/>
  <c r="D289" i="5"/>
  <c r="E289" i="5"/>
  <c r="G289" i="5"/>
  <c r="H289" i="5"/>
  <c r="C290" i="5"/>
  <c r="D290" i="5"/>
  <c r="G290" i="5"/>
  <c r="H290" i="5"/>
  <c r="C291" i="5"/>
  <c r="D291" i="5"/>
  <c r="E291" i="5"/>
  <c r="G291" i="5"/>
  <c r="H291" i="5"/>
  <c r="C292" i="5"/>
  <c r="D292" i="5"/>
  <c r="E292" i="5"/>
  <c r="G292" i="5"/>
  <c r="H292" i="5"/>
  <c r="D293" i="5"/>
  <c r="E293" i="5"/>
  <c r="C294" i="5"/>
  <c r="D294" i="5"/>
  <c r="E294" i="5"/>
  <c r="H294" i="5"/>
  <c r="C295" i="5"/>
  <c r="D295" i="5"/>
  <c r="E295" i="5"/>
  <c r="G295" i="5"/>
  <c r="C296" i="5"/>
  <c r="D296" i="5"/>
  <c r="E296" i="5"/>
  <c r="F296" i="5"/>
  <c r="G296" i="5"/>
  <c r="C297" i="5"/>
  <c r="D297" i="5"/>
  <c r="E297" i="5"/>
  <c r="H297" i="5"/>
  <c r="C298" i="5"/>
  <c r="D298" i="5"/>
  <c r="E298" i="5"/>
  <c r="G298" i="5"/>
  <c r="D299" i="5"/>
  <c r="G299" i="5"/>
  <c r="C301" i="5"/>
  <c r="D301" i="5"/>
  <c r="E301" i="5"/>
  <c r="G301" i="5"/>
  <c r="E302" i="5"/>
  <c r="C303" i="5"/>
  <c r="D303" i="5"/>
  <c r="E303" i="5"/>
  <c r="C304" i="5"/>
  <c r="D304" i="5"/>
  <c r="E304" i="5"/>
  <c r="D305" i="5"/>
  <c r="C306" i="5"/>
  <c r="D306" i="5"/>
  <c r="E306" i="5"/>
  <c r="C307" i="5"/>
  <c r="D307" i="5"/>
  <c r="E307" i="5"/>
  <c r="D308" i="5"/>
  <c r="E309" i="5"/>
  <c r="C310" i="5"/>
  <c r="D310" i="5"/>
  <c r="E310" i="5"/>
  <c r="G310" i="5"/>
  <c r="C311" i="5"/>
  <c r="D311" i="5"/>
  <c r="E311" i="5"/>
  <c r="G311" i="5"/>
  <c r="C312" i="5"/>
  <c r="D312" i="5"/>
  <c r="E312" i="5"/>
  <c r="G312" i="5"/>
  <c r="C313" i="5"/>
  <c r="D313" i="5"/>
  <c r="E313" i="5"/>
  <c r="G313" i="5"/>
  <c r="H313" i="5"/>
  <c r="C314" i="5"/>
  <c r="D314" i="5"/>
  <c r="E314" i="5"/>
  <c r="G314" i="5"/>
  <c r="D315" i="5"/>
  <c r="E315" i="5"/>
  <c r="G315" i="5"/>
  <c r="D316" i="5"/>
  <c r="E316" i="5"/>
  <c r="G316" i="5"/>
  <c r="H316" i="5"/>
  <c r="C317" i="5"/>
  <c r="D317" i="5"/>
  <c r="E317" i="5"/>
  <c r="G317" i="5"/>
  <c r="C318" i="5"/>
  <c r="E318" i="5"/>
  <c r="G318" i="5"/>
  <c r="C319" i="5"/>
  <c r="D319" i="5"/>
  <c r="E319" i="5"/>
  <c r="G319" i="5"/>
  <c r="E320" i="5"/>
  <c r="G320" i="5"/>
  <c r="H320" i="5"/>
  <c r="C321" i="5"/>
  <c r="D321" i="5"/>
  <c r="E321" i="5"/>
  <c r="G321" i="5"/>
  <c r="H321" i="5"/>
  <c r="C322" i="5"/>
  <c r="D322" i="5"/>
  <c r="G322" i="5"/>
  <c r="C323" i="5"/>
  <c r="D323" i="5"/>
  <c r="E323" i="5"/>
  <c r="G323" i="5"/>
  <c r="D324" i="5"/>
  <c r="E324" i="5"/>
  <c r="G324" i="5"/>
  <c r="C325" i="5"/>
  <c r="D325" i="5"/>
  <c r="E325" i="5"/>
  <c r="G325" i="5"/>
  <c r="H325" i="5"/>
  <c r="C326" i="5"/>
  <c r="D326" i="5"/>
  <c r="E326" i="5"/>
  <c r="G326" i="5"/>
  <c r="C327" i="5"/>
  <c r="D327" i="5"/>
  <c r="E327" i="5"/>
  <c r="G327" i="5"/>
  <c r="C328" i="5"/>
  <c r="D328" i="5"/>
  <c r="E328" i="5"/>
  <c r="G328" i="5"/>
  <c r="H328" i="5"/>
  <c r="C329" i="5"/>
  <c r="D329" i="5"/>
  <c r="E329" i="5"/>
  <c r="G329" i="5"/>
  <c r="H329" i="5"/>
  <c r="C330" i="5"/>
  <c r="E330" i="5"/>
  <c r="E332" i="5"/>
  <c r="G332" i="5"/>
  <c r="H332" i="5"/>
  <c r="E333" i="5"/>
  <c r="D334" i="5"/>
  <c r="G334" i="5"/>
  <c r="H334" i="5"/>
  <c r="D335" i="5"/>
  <c r="E335" i="5"/>
  <c r="G335" i="5"/>
  <c r="D336" i="5"/>
  <c r="E336" i="5"/>
  <c r="G336" i="5"/>
  <c r="G337" i="5"/>
  <c r="H337" i="5"/>
  <c r="C338" i="5"/>
  <c r="E338" i="5"/>
  <c r="C339" i="5"/>
  <c r="D339" i="5"/>
  <c r="E339" i="5"/>
  <c r="G339" i="5"/>
  <c r="H339" i="5"/>
  <c r="C340" i="5"/>
  <c r="E340" i="5"/>
  <c r="G340" i="5"/>
  <c r="C341" i="5"/>
  <c r="D341" i="5"/>
  <c r="E341" i="5"/>
  <c r="D342" i="5"/>
  <c r="E342" i="5"/>
  <c r="G342" i="5"/>
  <c r="C343" i="5"/>
  <c r="D343" i="5"/>
  <c r="G343" i="5"/>
  <c r="C344" i="5"/>
  <c r="D344" i="5"/>
  <c r="C346" i="5"/>
  <c r="E346" i="5"/>
  <c r="H346" i="5"/>
  <c r="D347" i="5"/>
  <c r="G347" i="5"/>
  <c r="E347" i="5"/>
  <c r="D348" i="5"/>
  <c r="D349" i="5"/>
  <c r="E349" i="5"/>
  <c r="C350" i="5"/>
  <c r="D350" i="5"/>
  <c r="E350" i="5"/>
  <c r="C351" i="5"/>
  <c r="D351" i="5"/>
  <c r="E351" i="5"/>
  <c r="C352" i="5"/>
  <c r="D352" i="5"/>
  <c r="C353" i="5"/>
  <c r="D353" i="5"/>
  <c r="E353" i="5"/>
  <c r="C354" i="5"/>
  <c r="D354" i="5"/>
  <c r="E354" i="5"/>
  <c r="H354" i="5"/>
  <c r="D355" i="5"/>
  <c r="D356" i="5"/>
  <c r="C357" i="5"/>
  <c r="D357" i="5"/>
  <c r="E357" i="5"/>
  <c r="H357" i="5"/>
  <c r="C358" i="5"/>
  <c r="D358" i="5"/>
  <c r="E358" i="5"/>
  <c r="G358" i="5"/>
  <c r="C359" i="5"/>
  <c r="D359" i="5"/>
  <c r="E359" i="5"/>
  <c r="C361" i="5"/>
  <c r="E361" i="5"/>
  <c r="C362" i="5"/>
  <c r="D362" i="5"/>
  <c r="E362" i="5"/>
  <c r="D363" i="5"/>
  <c r="G363" i="5"/>
  <c r="E363" i="5"/>
  <c r="D364" i="5"/>
  <c r="E364" i="5"/>
  <c r="H364" i="5"/>
  <c r="D365" i="5"/>
  <c r="E365" i="5"/>
  <c r="D366" i="5"/>
  <c r="D367" i="5"/>
  <c r="E367" i="5"/>
  <c r="D368" i="5"/>
  <c r="C369" i="5"/>
  <c r="D369" i="5"/>
  <c r="C370" i="5"/>
  <c r="D370" i="5"/>
  <c r="E370" i="5"/>
  <c r="D371" i="5"/>
  <c r="E371" i="5"/>
  <c r="D373" i="5"/>
  <c r="E373" i="5"/>
  <c r="D374" i="5"/>
  <c r="E374" i="5"/>
  <c r="C375" i="5"/>
  <c r="D375" i="5"/>
  <c r="E375" i="5"/>
  <c r="D376" i="5"/>
  <c r="E376" i="5"/>
  <c r="G376" i="5"/>
  <c r="D377" i="5"/>
  <c r="E377" i="5"/>
  <c r="D378" i="5"/>
  <c r="D379" i="5"/>
  <c r="C380" i="5"/>
  <c r="E380" i="5"/>
  <c r="D381" i="5"/>
  <c r="D383" i="5"/>
  <c r="E383" i="5"/>
  <c r="E384" i="5"/>
  <c r="E385" i="5"/>
  <c r="E386" i="5"/>
  <c r="C387" i="5"/>
  <c r="D387" i="5"/>
  <c r="E387" i="5"/>
  <c r="G387" i="5"/>
  <c r="C388" i="5"/>
  <c r="E388" i="5"/>
  <c r="C389" i="5"/>
  <c r="D389" i="5"/>
  <c r="G389" i="5"/>
  <c r="H389" i="5"/>
  <c r="E46" i="4"/>
  <c r="H376" i="5"/>
  <c r="F329" i="5"/>
  <c r="G279" i="5"/>
  <c r="G350" i="5"/>
  <c r="H387" i="5"/>
  <c r="H375" i="5"/>
  <c r="G368" i="5"/>
  <c r="H350" i="5"/>
  <c r="G308" i="5"/>
  <c r="H306" i="5"/>
  <c r="G281" i="5"/>
  <c r="F116" i="5"/>
  <c r="H64" i="5"/>
  <c r="G304" i="5"/>
  <c r="H282" i="5"/>
  <c r="G353" i="5"/>
  <c r="H327" i="5"/>
  <c r="G370" i="5"/>
  <c r="G356" i="5"/>
  <c r="G352" i="5"/>
  <c r="H326" i="5"/>
  <c r="F321" i="5"/>
  <c r="G303" i="5"/>
  <c r="H281" i="5"/>
  <c r="G278" i="5"/>
  <c r="G124" i="5"/>
  <c r="G259" i="5"/>
  <c r="H279" i="5"/>
  <c r="G365" i="5"/>
  <c r="F358" i="5"/>
  <c r="G349" i="5"/>
  <c r="F320" i="5"/>
  <c r="H319" i="5"/>
  <c r="G305" i="5"/>
  <c r="H303" i="5"/>
  <c r="F291" i="5"/>
  <c r="H278" i="5"/>
  <c r="G260" i="5"/>
  <c r="G355" i="5"/>
  <c r="H349" i="5"/>
  <c r="F347" i="5"/>
  <c r="H295" i="5"/>
  <c r="H283" i="5"/>
  <c r="G280" i="5"/>
  <c r="G371" i="5"/>
  <c r="G366" i="5"/>
  <c r="G306" i="5"/>
  <c r="G367" i="5"/>
  <c r="G369" i="5"/>
  <c r="G351" i="5"/>
  <c r="H318" i="5"/>
  <c r="F313" i="5"/>
  <c r="G307" i="5"/>
  <c r="H280" i="5"/>
  <c r="F276" i="5"/>
  <c r="G163" i="5"/>
  <c r="F328" i="5"/>
  <c r="H310" i="5"/>
  <c r="H259" i="5"/>
  <c r="F186" i="5"/>
  <c r="E368" i="5"/>
  <c r="G383" i="5"/>
  <c r="G377" i="5"/>
  <c r="G364" i="5"/>
  <c r="G354" i="5"/>
  <c r="H351" i="5"/>
  <c r="H311" i="5"/>
  <c r="H302" i="5"/>
  <c r="G282" i="5"/>
  <c r="H254" i="5"/>
  <c r="F188" i="5"/>
  <c r="G385" i="5"/>
  <c r="G384" i="5"/>
  <c r="G380" i="5"/>
  <c r="G373" i="5"/>
  <c r="G344" i="5"/>
  <c r="H330" i="5"/>
  <c r="F324" i="5"/>
  <c r="H322" i="5"/>
  <c r="F316" i="5"/>
  <c r="H314" i="5"/>
  <c r="F294" i="5"/>
  <c r="F289" i="5"/>
  <c r="H63" i="5"/>
  <c r="G386" i="5"/>
  <c r="H385" i="5"/>
  <c r="F376" i="5"/>
  <c r="G374" i="5"/>
  <c r="H373" i="5"/>
  <c r="F325" i="5"/>
  <c r="H323" i="5"/>
  <c r="H315" i="5"/>
  <c r="H288" i="5"/>
  <c r="F275" i="5"/>
  <c r="F254" i="5"/>
  <c r="F122" i="5"/>
  <c r="F121" i="5"/>
  <c r="F299" i="5"/>
  <c r="H377" i="5"/>
  <c r="H370" i="5"/>
  <c r="H369" i="5"/>
  <c r="H367" i="5"/>
  <c r="H365" i="5"/>
  <c r="H363" i="5"/>
  <c r="G346" i="5"/>
  <c r="H212" i="5"/>
  <c r="G118" i="5"/>
  <c r="H67" i="5"/>
  <c r="F115" i="5"/>
  <c r="F114" i="5"/>
  <c r="E261" i="5"/>
  <c r="C302" i="5"/>
  <c r="F351" i="5"/>
  <c r="F124" i="5"/>
  <c r="F327" i="5"/>
  <c r="F326" i="5"/>
  <c r="H362" i="5"/>
  <c r="F288" i="5"/>
  <c r="F330" i="5"/>
  <c r="F311" i="5"/>
  <c r="F364" i="5"/>
  <c r="F295" i="5"/>
  <c r="F319" i="5"/>
  <c r="G362" i="5"/>
  <c r="E308" i="5"/>
  <c r="F346" i="5"/>
  <c r="F373" i="5"/>
  <c r="F306" i="5"/>
  <c r="F371" i="5"/>
  <c r="F283" i="5"/>
  <c r="F304" i="5"/>
  <c r="F363" i="5"/>
  <c r="F385" i="5"/>
  <c r="F303" i="5"/>
  <c r="C383" i="5"/>
  <c r="F323" i="5"/>
  <c r="F354" i="5"/>
  <c r="G258" i="5"/>
  <c r="F322" i="5"/>
  <c r="F367" i="5"/>
  <c r="F314" i="5"/>
  <c r="H368" i="5"/>
  <c r="F315" i="5"/>
  <c r="F282" i="5"/>
  <c r="F280" i="5"/>
  <c r="F370" i="5"/>
  <c r="E305" i="5"/>
  <c r="G331" i="5"/>
  <c r="C367" i="5"/>
  <c r="C368" i="5"/>
  <c r="F310" i="5"/>
  <c r="F318" i="5"/>
  <c r="F369" i="5"/>
  <c r="H277" i="5"/>
  <c r="F350" i="5"/>
  <c r="F279" i="5"/>
  <c r="E366" i="5"/>
  <c r="F368" i="5"/>
  <c r="H305" i="5"/>
  <c r="F305" i="5"/>
  <c r="E260" i="5"/>
  <c r="C308" i="5"/>
  <c r="E382" i="5"/>
  <c r="C305" i="5"/>
  <c r="F362" i="5"/>
  <c r="E356" i="5"/>
  <c r="E381" i="5"/>
  <c r="E360" i="5"/>
  <c r="H366" i="5"/>
  <c r="C356" i="5"/>
  <c r="E258" i="5"/>
  <c r="C260" i="5"/>
  <c r="E348" i="5"/>
  <c r="H260" i="5"/>
  <c r="C382" i="5"/>
  <c r="C366" i="5"/>
  <c r="E27" i="4"/>
  <c r="C381" i="5"/>
  <c r="E379" i="5"/>
  <c r="H381" i="5"/>
  <c r="F260" i="5"/>
  <c r="C258" i="5"/>
  <c r="H383" i="5"/>
  <c r="E378" i="5"/>
  <c r="C379" i="5"/>
  <c r="C378" i="5"/>
  <c r="G212" i="5"/>
  <c r="G190" i="5"/>
  <c r="F297" i="5"/>
  <c r="F212" i="5"/>
  <c r="C348" i="5"/>
  <c r="C360" i="5"/>
  <c r="F171" i="5"/>
  <c r="H127" i="5"/>
  <c r="F335" i="5"/>
  <c r="F334" i="5"/>
  <c r="F271" i="5"/>
  <c r="H233" i="5"/>
  <c r="F336" i="5"/>
  <c r="F332" i="5"/>
  <c r="F274" i="5"/>
  <c r="F266" i="5"/>
  <c r="F256" i="5"/>
  <c r="F250" i="5"/>
  <c r="F246" i="5"/>
  <c r="F240" i="5"/>
  <c r="F222" i="5"/>
  <c r="F221" i="5"/>
  <c r="F215" i="5"/>
  <c r="F206" i="5"/>
  <c r="F195" i="5"/>
  <c r="F167" i="5"/>
  <c r="F159" i="5"/>
  <c r="F147" i="5"/>
  <c r="F103" i="5"/>
  <c r="F137" i="5"/>
  <c r="F227" i="5"/>
  <c r="F210" i="5"/>
  <c r="F208" i="5"/>
  <c r="F207" i="5"/>
  <c r="F204" i="5"/>
  <c r="F202" i="5"/>
  <c r="F201" i="5"/>
  <c r="F149" i="5"/>
  <c r="F106" i="5"/>
  <c r="G309" i="5"/>
  <c r="F292" i="5"/>
  <c r="F272" i="5"/>
  <c r="F265" i="5"/>
  <c r="F263" i="5"/>
  <c r="H242" i="5"/>
  <c r="F226" i="5"/>
  <c r="F224" i="5"/>
  <c r="F199" i="5"/>
  <c r="F176" i="5"/>
  <c r="F168" i="5"/>
  <c r="F109" i="5"/>
  <c r="F88" i="5"/>
  <c r="F173" i="5"/>
  <c r="F150" i="5"/>
  <c r="F339" i="5"/>
  <c r="F243" i="5"/>
  <c r="F230" i="5"/>
  <c r="F205" i="5"/>
  <c r="F193" i="5"/>
  <c r="F192" i="5"/>
  <c r="F191" i="5"/>
  <c r="F161" i="5"/>
  <c r="F139" i="5"/>
  <c r="H70" i="5"/>
  <c r="F166" i="5"/>
  <c r="F108" i="5"/>
  <c r="F337" i="5"/>
  <c r="F251" i="5"/>
  <c r="F247" i="5"/>
  <c r="F238" i="5"/>
  <c r="F237" i="5"/>
  <c r="F235" i="5"/>
  <c r="F209" i="5"/>
  <c r="F203" i="5"/>
  <c r="F182" i="5"/>
  <c r="F135" i="5"/>
  <c r="F93" i="5"/>
  <c r="F178" i="5"/>
  <c r="F144" i="5"/>
  <c r="F340" i="5"/>
  <c r="F287" i="5"/>
  <c r="F284" i="5"/>
  <c r="F268" i="5"/>
  <c r="F264" i="5"/>
  <c r="F262" i="5"/>
  <c r="F184" i="5"/>
  <c r="F155" i="5"/>
  <c r="F177" i="5"/>
  <c r="F269" i="5"/>
  <c r="F248" i="5"/>
  <c r="G233" i="5"/>
  <c r="F231" i="5"/>
  <c r="F229" i="5"/>
  <c r="F220" i="5"/>
  <c r="F183" i="5"/>
  <c r="F179" i="5"/>
  <c r="H160" i="5"/>
  <c r="F134" i="5"/>
  <c r="F128" i="5"/>
  <c r="F99" i="5"/>
  <c r="H13" i="5"/>
  <c r="F112" i="5"/>
  <c r="F107" i="5"/>
  <c r="F101" i="5"/>
  <c r="F96" i="5"/>
  <c r="F79" i="5"/>
  <c r="F73" i="5"/>
  <c r="F53" i="5"/>
  <c r="F47" i="5"/>
  <c r="F40" i="5"/>
  <c r="F30" i="5"/>
  <c r="F24" i="5"/>
  <c r="F100" i="5"/>
  <c r="F153" i="5"/>
  <c r="F140" i="5"/>
  <c r="F102" i="5"/>
  <c r="F95" i="5"/>
  <c r="F85" i="5"/>
  <c r="F25" i="5"/>
  <c r="F130" i="5"/>
  <c r="F80" i="5"/>
  <c r="F38" i="5"/>
  <c r="F21" i="5"/>
  <c r="F19" i="5"/>
  <c r="F16" i="5"/>
  <c r="F78" i="5"/>
  <c r="F48" i="5"/>
  <c r="F14" i="5"/>
  <c r="F43" i="5"/>
  <c r="C129" i="5"/>
  <c r="C162" i="5"/>
  <c r="E163" i="5"/>
  <c r="C19" i="5"/>
  <c r="C28" i="5"/>
  <c r="C56" i="5"/>
  <c r="C262" i="5"/>
  <c r="C41" i="5"/>
  <c r="D161" i="5"/>
  <c r="E14" i="5"/>
  <c r="D71" i="5"/>
  <c r="C31" i="5"/>
  <c r="D197" i="5"/>
  <c r="C91" i="5"/>
  <c r="C133" i="5"/>
  <c r="C333" i="5"/>
  <c r="F242" i="5"/>
  <c r="C44" i="5"/>
  <c r="C26" i="5"/>
  <c r="C54" i="5"/>
  <c r="C79" i="5"/>
  <c r="C170" i="5"/>
  <c r="D221" i="5"/>
  <c r="C50" i="5"/>
  <c r="E129" i="5"/>
  <c r="C145" i="5"/>
  <c r="C199" i="5"/>
  <c r="C336" i="5"/>
  <c r="C134" i="5"/>
  <c r="C202" i="5"/>
  <c r="C238" i="5"/>
  <c r="C140" i="5"/>
  <c r="C203" i="5"/>
  <c r="C265" i="5"/>
  <c r="C94" i="5"/>
  <c r="C172" i="5"/>
  <c r="C86" i="5"/>
  <c r="C173" i="5"/>
  <c r="C23" i="5"/>
  <c r="C25" i="5"/>
  <c r="C47" i="5"/>
  <c r="C24" i="5"/>
  <c r="C151" i="5"/>
  <c r="C34" i="5"/>
  <c r="C214" i="5"/>
  <c r="C73" i="5"/>
  <c r="C156" i="5"/>
  <c r="C159" i="5"/>
  <c r="C130" i="5"/>
  <c r="D237" i="5"/>
  <c r="H384" i="5"/>
  <c r="C37" i="5"/>
  <c r="C138" i="5"/>
  <c r="E337" i="5"/>
  <c r="C20" i="5"/>
  <c r="E70" i="5"/>
  <c r="C29" i="5"/>
  <c r="C81" i="5"/>
  <c r="C143" i="5"/>
  <c r="C286" i="5"/>
  <c r="D127" i="5"/>
  <c r="C334" i="5"/>
  <c r="C246" i="5"/>
  <c r="C200" i="5"/>
  <c r="C82" i="5"/>
  <c r="C154" i="5"/>
  <c r="C251" i="5"/>
  <c r="C78" i="5"/>
  <c r="C157" i="5"/>
  <c r="E237" i="5"/>
  <c r="C83" i="5"/>
  <c r="C155" i="5"/>
  <c r="C53" i="5"/>
  <c r="C35" i="5"/>
  <c r="C49" i="5"/>
  <c r="C51" i="5"/>
  <c r="C22" i="5"/>
  <c r="C38" i="5"/>
  <c r="C90" i="5"/>
  <c r="D64" i="5"/>
  <c r="C27" i="5"/>
  <c r="C128" i="5"/>
  <c r="C148" i="5"/>
  <c r="D245" i="5"/>
  <c r="C146" i="5"/>
  <c r="C92" i="5"/>
  <c r="C201" i="5"/>
  <c r="C57" i="5"/>
  <c r="C46" i="5"/>
  <c r="C40" i="5"/>
  <c r="C45" i="5"/>
  <c r="C36" i="5"/>
  <c r="C85" i="5"/>
  <c r="C18" i="5"/>
  <c r="C72" i="5"/>
  <c r="C141" i="5"/>
  <c r="C158" i="5"/>
  <c r="C267" i="5"/>
  <c r="E162" i="5"/>
  <c r="C222" i="5"/>
  <c r="C269" i="5"/>
  <c r="C80" i="5"/>
  <c r="C144" i="5"/>
  <c r="C335" i="5"/>
  <c r="C76" i="5"/>
  <c r="C152" i="5"/>
  <c r="C226" i="5"/>
  <c r="C150" i="5"/>
  <c r="C224" i="5"/>
  <c r="C30" i="5"/>
  <c r="C32" i="5"/>
  <c r="C21" i="5"/>
  <c r="E213" i="5"/>
  <c r="D75" i="5"/>
  <c r="C293" i="5"/>
  <c r="C55" i="5"/>
  <c r="C77" i="5"/>
  <c r="D220" i="5"/>
  <c r="C93" i="5"/>
  <c r="C227" i="5"/>
  <c r="C132" i="5"/>
  <c r="D190" i="5"/>
  <c r="C147" i="5"/>
  <c r="C42" i="5"/>
  <c r="C15" i="5"/>
  <c r="C139" i="5"/>
  <c r="C153" i="5"/>
  <c r="C204" i="5"/>
  <c r="C136" i="5"/>
  <c r="C142" i="5"/>
  <c r="C223" i="5"/>
  <c r="C287" i="5"/>
  <c r="C135" i="5"/>
  <c r="C198" i="5"/>
  <c r="C131" i="5"/>
  <c r="E189" i="5"/>
  <c r="E160" i="5"/>
  <c r="C237" i="5"/>
  <c r="E127" i="5"/>
  <c r="D70" i="5"/>
  <c r="D160" i="5"/>
  <c r="D263" i="5"/>
  <c r="D189" i="5"/>
  <c r="D320" i="5"/>
  <c r="E233" i="5"/>
  <c r="D14" i="5"/>
  <c r="D62" i="5"/>
  <c r="C161" i="5"/>
  <c r="D65" i="5"/>
  <c r="C64" i="5"/>
  <c r="D120" i="5"/>
  <c r="D218" i="5"/>
  <c r="C190" i="5"/>
  <c r="D168" i="5"/>
  <c r="C213" i="5"/>
  <c r="C197" i="5"/>
  <c r="D66" i="5"/>
  <c r="E331" i="5"/>
  <c r="D68" i="5"/>
  <c r="C221" i="5"/>
  <c r="E38" i="4"/>
  <c r="C220" i="5"/>
  <c r="C127" i="5"/>
  <c r="G64" i="5"/>
  <c r="D67" i="5"/>
  <c r="E13" i="5"/>
  <c r="D63" i="5"/>
  <c r="C337" i="5"/>
  <c r="C75" i="5"/>
  <c r="D332" i="5"/>
  <c r="D233" i="5"/>
  <c r="C71" i="5"/>
  <c r="C63" i="5"/>
  <c r="E232" i="5"/>
  <c r="D119" i="5"/>
  <c r="D261" i="5"/>
  <c r="E12" i="5"/>
  <c r="C120" i="5"/>
  <c r="C66" i="5"/>
  <c r="C65" i="5"/>
  <c r="C263" i="5"/>
  <c r="C70" i="5"/>
  <c r="D163" i="5"/>
  <c r="D13" i="5"/>
  <c r="F64" i="5"/>
  <c r="C168" i="5"/>
  <c r="C62" i="5"/>
  <c r="C14" i="5"/>
  <c r="C320" i="5"/>
  <c r="G68" i="5"/>
  <c r="E255" i="5"/>
  <c r="C160" i="5"/>
  <c r="D309" i="5"/>
  <c r="E120" i="5"/>
  <c r="G67" i="5"/>
  <c r="C68" i="5"/>
  <c r="D331" i="5"/>
  <c r="C332" i="5"/>
  <c r="G63" i="5"/>
  <c r="C67" i="5"/>
  <c r="C189" i="5"/>
  <c r="C233" i="5"/>
  <c r="C163" i="5"/>
  <c r="C232" i="5"/>
  <c r="C255" i="5"/>
  <c r="E119" i="5"/>
  <c r="F63" i="5"/>
  <c r="C309" i="5"/>
  <c r="C261" i="5"/>
  <c r="E218" i="5"/>
  <c r="D244" i="5"/>
  <c r="C331" i="5"/>
  <c r="H301" i="5"/>
  <c r="C13" i="5"/>
  <c r="F68" i="5"/>
  <c r="E245" i="5"/>
  <c r="E244" i="5"/>
  <c r="F301" i="5"/>
  <c r="C119" i="5"/>
  <c r="C245" i="5"/>
  <c r="C218" i="5"/>
  <c r="C244" i="5"/>
  <c r="E11" i="5"/>
  <c r="E10" i="5"/>
  <c r="D61" i="5"/>
  <c r="C61" i="5"/>
  <c r="D58" i="5"/>
  <c r="D59" i="5"/>
  <c r="D12" i="5"/>
  <c r="C59" i="5"/>
  <c r="C58" i="5"/>
  <c r="C12" i="5"/>
  <c r="D11" i="5"/>
  <c r="D10" i="5"/>
  <c r="C11" i="5"/>
  <c r="C10" i="5"/>
  <c r="H382" i="5"/>
  <c r="E25" i="4"/>
  <c r="H344" i="5"/>
  <c r="F344" i="5"/>
  <c r="H125" i="5"/>
  <c r="H343" i="5"/>
  <c r="F125" i="5"/>
  <c r="F343" i="5"/>
  <c r="F180" i="5" l="1"/>
  <c r="H216" i="5"/>
  <c r="G70" i="5"/>
  <c r="G62" i="5"/>
  <c r="H388" i="5"/>
  <c r="H308" i="5"/>
  <c r="D385" i="5"/>
  <c r="C374" i="5"/>
  <c r="C363" i="5"/>
  <c r="D340" i="5"/>
  <c r="H335" i="5"/>
  <c r="E334" i="5"/>
  <c r="C315" i="5"/>
  <c r="H304" i="5"/>
  <c r="E290" i="5"/>
  <c r="G266" i="5"/>
  <c r="D203" i="5"/>
  <c r="C166" i="5"/>
  <c r="F151" i="5"/>
  <c r="D149" i="5"/>
  <c r="H98" i="5"/>
  <c r="E75" i="5"/>
  <c r="E65" i="5"/>
  <c r="H57" i="5"/>
  <c r="H46" i="5"/>
  <c r="D44" i="5"/>
  <c r="F41" i="5"/>
  <c r="H29" i="5"/>
  <c r="H21" i="5"/>
  <c r="C373" i="5"/>
  <c r="C355" i="5"/>
  <c r="H347" i="5"/>
  <c r="G330" i="5"/>
  <c r="D318" i="5"/>
  <c r="D274" i="5"/>
  <c r="H217" i="5"/>
  <c r="H181" i="5"/>
  <c r="G153" i="5"/>
  <c r="H136" i="5"/>
  <c r="D113" i="5"/>
  <c r="H107" i="5"/>
  <c r="G97" i="5"/>
  <c r="H89" i="5"/>
  <c r="G78" i="5"/>
  <c r="G72" i="5"/>
  <c r="E69" i="5"/>
  <c r="G49" i="5"/>
  <c r="D24" i="5"/>
  <c r="C384" i="5"/>
  <c r="D380" i="5"/>
  <c r="H371" i="5"/>
  <c r="E369" i="5"/>
  <c r="H361" i="5"/>
  <c r="C347" i="5"/>
  <c r="G341" i="5"/>
  <c r="D333" i="5"/>
  <c r="E322" i="5"/>
  <c r="E250" i="5"/>
  <c r="H241" i="5"/>
  <c r="G237" i="5"/>
  <c r="G204" i="5"/>
  <c r="H200" i="5"/>
  <c r="C179" i="5"/>
  <c r="G168" i="5"/>
  <c r="G143" i="5"/>
  <c r="D132" i="5"/>
  <c r="D123" i="5"/>
  <c r="E87" i="5"/>
  <c r="H54" i="5"/>
  <c r="F52" i="5"/>
  <c r="C43" i="5"/>
  <c r="H20" i="5"/>
  <c r="D388" i="5"/>
  <c r="D384" i="5"/>
  <c r="E355" i="5"/>
  <c r="C349" i="5"/>
  <c r="D346" i="5"/>
  <c r="E344" i="5"/>
  <c r="C342" i="5"/>
  <c r="D338" i="5"/>
  <c r="H324" i="5"/>
  <c r="G294" i="5"/>
  <c r="H285" i="5"/>
  <c r="F273" i="5"/>
  <c r="E256" i="5"/>
  <c r="F252" i="5"/>
  <c r="G235" i="5"/>
  <c r="D230" i="5"/>
  <c r="H227" i="5"/>
  <c r="E148" i="5"/>
  <c r="G115" i="5"/>
  <c r="E104" i="5"/>
  <c r="H94" i="5"/>
  <c r="G77" i="5"/>
  <c r="H68" i="5"/>
  <c r="G56" i="5"/>
  <c r="G35" i="5"/>
  <c r="F26" i="5"/>
  <c r="G242" i="5"/>
  <c r="H220" i="5"/>
  <c r="E217" i="5"/>
  <c r="C174" i="5"/>
  <c r="G158" i="5"/>
  <c r="E59" i="5"/>
  <c r="E389" i="5"/>
  <c r="C386" i="5"/>
  <c r="C376" i="5"/>
  <c r="C371" i="5"/>
  <c r="D361" i="5"/>
  <c r="E343" i="5"/>
  <c r="H340" i="5"/>
  <c r="H287" i="5"/>
  <c r="D266" i="5"/>
  <c r="E224" i="5"/>
  <c r="H191" i="5"/>
  <c r="C178" i="5"/>
  <c r="H175" i="5"/>
  <c r="E134" i="5"/>
  <c r="C115" i="5"/>
  <c r="H96" i="5"/>
  <c r="H87" i="5"/>
  <c r="F86" i="5"/>
  <c r="D83" i="5"/>
  <c r="H61" i="5"/>
  <c r="H48" i="5"/>
  <c r="G44" i="5"/>
  <c r="E38" i="5"/>
  <c r="G18" i="5"/>
  <c r="H14" i="5"/>
  <c r="F223" i="5"/>
  <c r="D386" i="5"/>
  <c r="C377" i="5"/>
  <c r="D360" i="5"/>
  <c r="H358" i="5"/>
  <c r="D337" i="5"/>
  <c r="D330" i="5"/>
  <c r="C324" i="5"/>
  <c r="C316" i="5"/>
  <c r="D302" i="5"/>
  <c r="G293" i="5"/>
  <c r="H272" i="5"/>
  <c r="H263" i="5"/>
  <c r="C252" i="5"/>
  <c r="E236" i="5"/>
  <c r="E231" i="5"/>
  <c r="G226" i="5"/>
  <c r="E208" i="5"/>
  <c r="H203" i="5"/>
  <c r="F197" i="5"/>
  <c r="H156" i="5"/>
  <c r="G155" i="5"/>
  <c r="G152" i="5"/>
  <c r="F141" i="5"/>
  <c r="D107" i="5"/>
  <c r="H104" i="5"/>
  <c r="D92" i="5"/>
  <c r="G90" i="5"/>
  <c r="E80" i="5"/>
  <c r="H22" i="5"/>
  <c r="C385" i="5"/>
  <c r="C364" i="5"/>
  <c r="E265" i="5"/>
  <c r="D219" i="5"/>
  <c r="D206" i="5"/>
  <c r="G180" i="5"/>
  <c r="F154" i="5"/>
  <c r="D94" i="5"/>
  <c r="G83" i="5"/>
  <c r="D382" i="5"/>
  <c r="C365" i="5"/>
  <c r="E352" i="5"/>
  <c r="G338" i="5"/>
  <c r="G333" i="5"/>
  <c r="C275" i="5"/>
  <c r="D255" i="5"/>
  <c r="H253" i="5"/>
  <c r="C248" i="5"/>
  <c r="E205" i="5"/>
  <c r="D183" i="5"/>
  <c r="E181" i="5"/>
  <c r="E173" i="5"/>
  <c r="F164" i="5"/>
  <c r="D150" i="5"/>
  <c r="G140" i="5"/>
  <c r="F133" i="5"/>
  <c r="C121" i="5"/>
  <c r="E98" i="5"/>
  <c r="D72" i="5"/>
  <c r="E57" i="5"/>
  <c r="H55" i="5"/>
  <c r="C48" i="5"/>
  <c r="E46" i="5"/>
  <c r="D40" i="5"/>
  <c r="G34" i="5"/>
  <c r="F62" i="5" l="1"/>
  <c r="F55" i="5"/>
  <c r="F181" i="5"/>
  <c r="G255" i="5"/>
  <c r="F18" i="5"/>
  <c r="H360" i="5"/>
  <c r="F72" i="5"/>
  <c r="F31" i="5"/>
  <c r="G357" i="5"/>
  <c r="F92" i="5"/>
  <c r="H342" i="5"/>
  <c r="F45" i="5"/>
  <c r="F129" i="5"/>
  <c r="G13" i="5"/>
  <c r="F338" i="5"/>
  <c r="G382" i="5"/>
  <c r="H258" i="5"/>
  <c r="F384" i="5"/>
  <c r="F217" i="5"/>
  <c r="F29" i="5"/>
  <c r="H126" i="5"/>
  <c r="F365" i="5"/>
  <c r="F257" i="5"/>
  <c r="F94" i="5"/>
  <c r="F97" i="5"/>
  <c r="H118" i="5"/>
  <c r="F225" i="5"/>
  <c r="F87" i="5"/>
  <c r="G117" i="5"/>
  <c r="F131" i="5"/>
  <c r="F156" i="5"/>
  <c r="F200" i="5"/>
  <c r="H312" i="5"/>
  <c r="F42" i="5"/>
  <c r="G213" i="5"/>
  <c r="F104" i="5"/>
  <c r="F174" i="5"/>
  <c r="H228" i="5"/>
  <c r="H307" i="5"/>
  <c r="G61" i="5"/>
  <c r="G361" i="5"/>
  <c r="F349" i="5"/>
  <c r="H255" i="5"/>
  <c r="H62" i="5"/>
  <c r="G375" i="5"/>
  <c r="F22" i="5"/>
  <c r="F169" i="5"/>
  <c r="F39" i="5"/>
  <c r="F136" i="5"/>
  <c r="F34" i="5"/>
  <c r="F377" i="5"/>
  <c r="F15" i="5"/>
  <c r="F157" i="5"/>
  <c r="F32" i="5"/>
  <c r="H211" i="5"/>
  <c r="F285" i="5"/>
  <c r="F162" i="5"/>
  <c r="F170" i="5"/>
  <c r="F36" i="5"/>
  <c r="G302" i="5"/>
  <c r="F44" i="5"/>
  <c r="G277" i="5"/>
  <c r="F259" i="5"/>
  <c r="F89" i="5"/>
  <c r="H356" i="5"/>
  <c r="F253" i="5"/>
  <c r="F219" i="5"/>
  <c r="H359" i="5"/>
  <c r="H341" i="5"/>
  <c r="F90" i="5"/>
  <c r="F35" i="5"/>
  <c r="F353" i="5"/>
  <c r="F27" i="5"/>
  <c r="F105" i="5"/>
  <c r="F145" i="5"/>
  <c r="F172" i="5"/>
  <c r="F239" i="5"/>
  <c r="F270" i="5"/>
  <c r="G359" i="5"/>
  <c r="F46" i="5"/>
  <c r="F82" i="5"/>
  <c r="G126" i="5"/>
  <c r="F241" i="5"/>
  <c r="F214" i="5"/>
  <c r="G388" i="5"/>
  <c r="F67" i="5"/>
  <c r="F333" i="5"/>
  <c r="F158" i="5"/>
  <c r="F389" i="5"/>
  <c r="F143" i="5"/>
  <c r="E47" i="4"/>
  <c r="F308" i="5"/>
  <c r="F138" i="5"/>
  <c r="F249" i="5"/>
  <c r="F267" i="5"/>
  <c r="F290" i="5"/>
  <c r="F74" i="5"/>
  <c r="F175" i="5"/>
  <c r="H298" i="5"/>
  <c r="F81" i="5"/>
  <c r="F234" i="5"/>
  <c r="H353" i="5"/>
  <c r="F57" i="5"/>
  <c r="F98" i="5"/>
  <c r="H185" i="5"/>
  <c r="F91" i="5"/>
  <c r="G232" i="5"/>
  <c r="F148" i="5"/>
  <c r="F198" i="5"/>
  <c r="F383" i="5"/>
  <c r="G127" i="5"/>
  <c r="F56" i="5"/>
  <c r="H355" i="5"/>
  <c r="F387" i="5"/>
  <c r="F49" i="5"/>
  <c r="H65" i="5"/>
  <c r="F194" i="5"/>
  <c r="G66" i="5"/>
  <c r="H213" i="5"/>
  <c r="H187" i="5"/>
  <c r="G160" i="5"/>
  <c r="F286" i="5"/>
  <c r="F20" i="5"/>
  <c r="H317" i="5"/>
  <c r="F165" i="5"/>
  <c r="H293" i="5"/>
  <c r="F33" i="5"/>
  <c r="F146" i="5"/>
  <c r="F196" i="5"/>
  <c r="H352" i="5"/>
  <c r="F83" i="5"/>
  <c r="F281" i="5"/>
  <c r="F152" i="5"/>
  <c r="F366" i="5"/>
  <c r="F278" i="5"/>
  <c r="F77" i="5"/>
  <c r="F54" i="5"/>
  <c r="F216" i="5"/>
  <c r="G65" i="5"/>
  <c r="F160" i="5" l="1"/>
  <c r="F228" i="5"/>
  <c r="F352" i="5"/>
  <c r="F232" i="5"/>
  <c r="F359" i="5"/>
  <c r="H190" i="5"/>
  <c r="G189" i="5"/>
  <c r="F117" i="5"/>
  <c r="F245" i="5"/>
  <c r="H331" i="5"/>
  <c r="F13" i="5"/>
  <c r="H58" i="5"/>
  <c r="F361" i="5"/>
  <c r="H309" i="5"/>
  <c r="G113" i="5"/>
  <c r="F382" i="5"/>
  <c r="F163" i="5"/>
  <c r="G218" i="5"/>
  <c r="F298" i="5"/>
  <c r="F356" i="5"/>
  <c r="F211" i="5"/>
  <c r="F307" i="5"/>
  <c r="G381" i="5"/>
  <c r="F355" i="5"/>
  <c r="F118" i="5"/>
  <c r="F66" i="5"/>
  <c r="F185" i="5"/>
  <c r="F331" i="5"/>
  <c r="E39" i="4"/>
  <c r="G123" i="5"/>
  <c r="F341" i="5"/>
  <c r="G261" i="5"/>
  <c r="H59" i="5"/>
  <c r="F312" i="5"/>
  <c r="H123" i="5"/>
  <c r="F127" i="5"/>
  <c r="F357" i="5"/>
  <c r="F70" i="5"/>
  <c r="G245" i="5"/>
  <c r="H348" i="5"/>
  <c r="F233" i="5"/>
  <c r="E37" i="4"/>
  <c r="H261" i="5"/>
  <c r="F187" i="5"/>
  <c r="F213" i="5"/>
  <c r="F277" i="5"/>
  <c r="F317" i="5"/>
  <c r="G348" i="5"/>
  <c r="F255" i="5"/>
  <c r="G360" i="5"/>
  <c r="H163" i="5"/>
  <c r="F126" i="5"/>
  <c r="F293" i="5"/>
  <c r="D47" i="4"/>
  <c r="F388" i="5"/>
  <c r="H218" i="5"/>
  <c r="F258" i="5"/>
  <c r="F61" i="5"/>
  <c r="H113" i="5"/>
  <c r="F342" i="5"/>
  <c r="F302" i="5"/>
  <c r="F375" i="5"/>
  <c r="H245" i="5"/>
  <c r="G58" i="5"/>
  <c r="F65" i="5"/>
  <c r="F244" i="5" l="1"/>
  <c r="E33" i="4"/>
  <c r="H12" i="5"/>
  <c r="G244" i="5"/>
  <c r="F190" i="5"/>
  <c r="H120" i="5"/>
  <c r="F123" i="5"/>
  <c r="F261" i="5"/>
  <c r="G379" i="5"/>
  <c r="G72" i="2"/>
  <c r="J72" i="2"/>
  <c r="I72" i="2"/>
  <c r="H72" i="2"/>
  <c r="H189" i="5"/>
  <c r="G59" i="5"/>
  <c r="F218" i="5"/>
  <c r="E36" i="4"/>
  <c r="G120" i="5"/>
  <c r="H244" i="5"/>
  <c r="F348" i="5"/>
  <c r="E41" i="4"/>
  <c r="F309" i="5"/>
  <c r="E43" i="4"/>
  <c r="F381" i="5"/>
  <c r="F360" i="5"/>
  <c r="E42" i="4"/>
  <c r="F113" i="5"/>
  <c r="H386" i="5"/>
  <c r="F58" i="5"/>
  <c r="G12" i="5"/>
  <c r="F189" i="5" l="1"/>
  <c r="E35" i="4"/>
  <c r="G119" i="5"/>
  <c r="F120" i="5"/>
  <c r="F59" i="5"/>
  <c r="F386" i="5"/>
  <c r="G378" i="5"/>
  <c r="H119" i="5"/>
  <c r="G11" i="5"/>
  <c r="F12" i="5"/>
  <c r="H374" i="5" l="1"/>
  <c r="H11" i="5"/>
  <c r="F119" i="5"/>
  <c r="F11" i="5"/>
  <c r="G10" i="5" l="1"/>
  <c r="E34" i="4"/>
  <c r="F374" i="5"/>
  <c r="E44" i="4"/>
  <c r="E40" i="4"/>
  <c r="G69" i="2" l="1"/>
  <c r="H69" i="2"/>
  <c r="D44" i="4"/>
  <c r="F45" i="4" l="1"/>
  <c r="F24" i="4" l="1"/>
  <c r="F34" i="4"/>
  <c r="G59" i="2" l="1"/>
  <c r="D34" i="4"/>
  <c r="H59" i="2"/>
  <c r="I59" i="2"/>
  <c r="E24" i="4"/>
  <c r="F27" i="4" l="1"/>
  <c r="E23" i="4"/>
  <c r="H380" i="5"/>
  <c r="H379" i="5" l="1"/>
  <c r="F32" i="4"/>
  <c r="F380" i="5"/>
  <c r="D27" i="4"/>
  <c r="F25" i="4"/>
  <c r="H378" i="5" l="1"/>
  <c r="D25" i="4"/>
  <c r="G52" i="2"/>
  <c r="H52" i="2"/>
  <c r="I52" i="2"/>
  <c r="F379" i="5"/>
  <c r="F23" i="4"/>
  <c r="F378" i="5" l="1"/>
  <c r="G50" i="2"/>
  <c r="I50" i="2"/>
  <c r="J50" i="2"/>
  <c r="H50" i="2"/>
  <c r="F22" i="4"/>
  <c r="F21" i="4"/>
  <c r="H10" i="5"/>
  <c r="D23" i="4"/>
  <c r="F10" i="5" l="1"/>
  <c r="G48" i="2"/>
  <c r="I48" i="2"/>
  <c r="J48" i="2"/>
  <c r="H48" i="2"/>
  <c r="G47" i="2" l="1"/>
  <c r="J47" i="2"/>
  <c r="I47" i="2"/>
  <c r="H47" i="2"/>
  <c r="G57" i="2"/>
  <c r="H57" i="2"/>
  <c r="I57" i="2"/>
  <c r="G64" i="2" l="1"/>
  <c r="H64" i="2"/>
  <c r="I64" i="2"/>
  <c r="D39" i="4"/>
  <c r="G63" i="2"/>
  <c r="H63" i="2"/>
  <c r="I63" i="2"/>
  <c r="D38" i="4"/>
  <c r="G66" i="2"/>
  <c r="D41" i="4"/>
  <c r="I66" i="2"/>
  <c r="H66" i="2"/>
  <c r="G60" i="2"/>
  <c r="I60" i="2"/>
  <c r="H60" i="2"/>
  <c r="D35" i="4"/>
  <c r="G68" i="2"/>
  <c r="D43" i="4"/>
  <c r="H68" i="2"/>
  <c r="I68" i="2"/>
  <c r="G61" i="2"/>
  <c r="I61" i="2"/>
  <c r="D36" i="4"/>
  <c r="H61" i="2"/>
  <c r="G67" i="2"/>
  <c r="D42" i="4"/>
  <c r="H67" i="2"/>
  <c r="I67" i="2"/>
  <c r="G58" i="2"/>
  <c r="H58" i="2"/>
  <c r="I58" i="2"/>
  <c r="G65" i="2"/>
  <c r="I65" i="2"/>
  <c r="H65" i="2"/>
  <c r="D40" i="4"/>
  <c r="D33" i="4" l="1"/>
  <c r="D32" i="4" l="1"/>
  <c r="E32" i="4" l="1"/>
  <c r="D22" i="4"/>
  <c r="D21" i="4"/>
  <c r="E22" i="4" l="1"/>
  <c r="E21" i="4"/>
</calcChain>
</file>

<file path=xl/sharedStrings.xml><?xml version="1.0" encoding="utf-8"?>
<sst xmlns="http://schemas.openxmlformats.org/spreadsheetml/2006/main" count="824" uniqueCount="654">
  <si>
    <t>Đơn vị: triệu đồng</t>
  </si>
  <si>
    <t>Số TT</t>
  </si>
  <si>
    <t>Chỉ tiêu</t>
  </si>
  <si>
    <t>Dự toán năm 2020</t>
  </si>
  <si>
    <t>Ước thực hiện  2020</t>
  </si>
  <si>
    <t>Trung ương</t>
  </si>
  <si>
    <t>Địa phương</t>
  </si>
  <si>
    <t>I</t>
  </si>
  <si>
    <t>Thu cân đối ngân sách</t>
  </si>
  <si>
    <t>1.1</t>
  </si>
  <si>
    <t>Thu từ khu vực DNNN Trung ương</t>
  </si>
  <si>
    <t>1.2</t>
  </si>
  <si>
    <t>Thu từ khu vực DNNN Địa phương</t>
  </si>
  <si>
    <t>1.3</t>
  </si>
  <si>
    <t>Thu từ khu vực DN có vốn ĐTNN</t>
  </si>
  <si>
    <t>1.4</t>
  </si>
  <si>
    <t>Thu từ khu vực KT ngoài quốc doanh</t>
  </si>
  <si>
    <t>1.5</t>
  </si>
  <si>
    <t>Thu thuế trước bạ</t>
  </si>
  <si>
    <t>1.6</t>
  </si>
  <si>
    <t>Thuế sử dụng đất phi nông nghiệp</t>
  </si>
  <si>
    <t>1.7</t>
  </si>
  <si>
    <t xml:space="preserve">Thu tiền cho thuê đất, thuê mặt nước </t>
  </si>
  <si>
    <t>1.8</t>
  </si>
  <si>
    <t>Thuế thu nhập cá nhân</t>
  </si>
  <si>
    <t>1.9</t>
  </si>
  <si>
    <t>Thu phí, lệ phí</t>
  </si>
  <si>
    <t xml:space="preserve"> - Trung ương</t>
  </si>
  <si>
    <t xml:space="preserve"> - Địa phương</t>
  </si>
  <si>
    <t>1.10</t>
  </si>
  <si>
    <t>Thu tiền sử dụng đất</t>
  </si>
  <si>
    <t>1.11</t>
  </si>
  <si>
    <t>Thuế bảo vệ môi trường</t>
  </si>
  <si>
    <t xml:space="preserve"> + Số thu NSTW hưởng 100%</t>
  </si>
  <si>
    <t xml:space="preserve"> + Số thu phân chia NSTW và NSĐP</t>
  </si>
  <si>
    <t>1.12</t>
  </si>
  <si>
    <t>Thu khác ngân sách</t>
  </si>
  <si>
    <t>Bao gồm: - Trung ương</t>
  </si>
  <si>
    <t xml:space="preserve">                - Địa phương</t>
  </si>
  <si>
    <t>Tr.đó; Thu xử phạt ATGT</t>
  </si>
  <si>
    <t>1.13</t>
  </si>
  <si>
    <t>Thu cấp quyền KT Khoáng sản</t>
  </si>
  <si>
    <t xml:space="preserve">  - Thu từ các mỏ do TW cấp</t>
  </si>
  <si>
    <t xml:space="preserve">  - Thu từ các mỏ do ĐP cấp</t>
  </si>
  <si>
    <t>1.14</t>
  </si>
  <si>
    <t>Thu từ quỹ đất công ích và thu hoa lợi công sản khác</t>
  </si>
  <si>
    <t>1.15</t>
  </si>
  <si>
    <t>Thu Xổ số kiến thiết</t>
  </si>
  <si>
    <t>1.16</t>
  </si>
  <si>
    <t>Thu cổ tức, lợi nhuận được chia và LNST NSĐP hưởng 100%</t>
  </si>
  <si>
    <t>Thu từ hoạt động xuất nhập khẩu</t>
  </si>
  <si>
    <t>II</t>
  </si>
  <si>
    <t>III</t>
  </si>
  <si>
    <t xml:space="preserve"> Bổ sung cân đối</t>
  </si>
  <si>
    <t xml:space="preserve"> Bổ sung theo mục tiêu</t>
  </si>
  <si>
    <t xml:space="preserve"> Bổ sung C. trình MTQG</t>
  </si>
  <si>
    <t>Bổ sung làm lương</t>
  </si>
  <si>
    <t>A</t>
  </si>
  <si>
    <t>Chi đầu tư phát triển</t>
  </si>
  <si>
    <t>a</t>
  </si>
  <si>
    <t>b</t>
  </si>
  <si>
    <t>-</t>
  </si>
  <si>
    <t xml:space="preserve"> -</t>
  </si>
  <si>
    <t xml:space="preserve"> Bổ sung vốn ĐT XDCB</t>
  </si>
  <si>
    <t>c</t>
  </si>
  <si>
    <t>Chi từ nguồn thu xổ số kiến thiết</t>
  </si>
  <si>
    <t>d</t>
  </si>
  <si>
    <t>Hỗ trợ doanh nghiệp</t>
  </si>
  <si>
    <t>Chi thường xuyên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</si>
  <si>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</si>
  <si>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</si>
  <si>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</si>
  <si>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</si>
  <si>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</si>
  <si>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</si>
  <si>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</si>
  <si>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</si>
  <si>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</si>
  <si>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</si>
  <si>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Chi khác ngân sách</t>
  </si>
  <si>
    <t>2.11</t>
  </si>
  <si>
    <t>Chi bổ sung quỹ dự trữ tài chính</t>
  </si>
  <si>
    <t>Chi từ nguồn bổ sung có mục tiêu từ ngân sách trung ương</t>
  </si>
  <si>
    <t>Chi đầu tư để thực hiện các Chương trình mục tiêu, nhiệm vụ</t>
  </si>
  <si>
    <t>Chi thực hiện 02 Chương trình mục tiêu Quốc gia</t>
  </si>
  <si>
    <t>B</t>
  </si>
  <si>
    <t>BỘI CHI NSĐP/BỘI THU NSĐP</t>
  </si>
  <si>
    <t>PHỤ LỤC SỐ 01</t>
  </si>
  <si>
    <t>DỰ TOÁN THU, CHI NGÂN SÁCH NHÀ NƯỚC NĂM 2021</t>
  </si>
  <si>
    <t>( Kèm theo Nghị quyết số           /NQ-HĐND ngày     tháng        năm 2019 của HĐND tỉnh Quảng Bình)</t>
  </si>
  <si>
    <t>Dự toán năm 2021</t>
  </si>
  <si>
    <t>So sánh DTNS ĐP  2021 với</t>
  </si>
  <si>
    <t>DTĐP 2020</t>
  </si>
  <si>
    <t>ƯTH 2020</t>
  </si>
  <si>
    <t>DTTW 2021</t>
  </si>
  <si>
    <t>TỔNG THU NSNN ĐỊA PHƯƠNG</t>
  </si>
  <si>
    <t>Trong đó: NSĐP được hưởng</t>
  </si>
  <si>
    <t>Thu tại địa bàn (1+2)</t>
  </si>
  <si>
    <t>T. đó: Phí BVMT đối với khai thácKS</t>
  </si>
  <si>
    <t>Vay lại Chính phủ</t>
  </si>
  <si>
    <t>Bổ sung từ Ngân sách cấp trên</t>
  </si>
  <si>
    <t>TỔNG CHI NSĐP (I+II)</t>
  </si>
  <si>
    <t>Chi cân đối NSĐP (1+2+3+4+5)</t>
  </si>
  <si>
    <t>Vốn tập trung trong nước</t>
  </si>
  <si>
    <t>Vốn thu từ tiền sử dụng đất</t>
  </si>
  <si>
    <t>Dự kiến ĐT hạ tầng các DA tạo quỹ đất</t>
  </si>
  <si>
    <t>Chi từ nguồn bội chi ngân sách</t>
  </si>
  <si>
    <t>e</t>
  </si>
  <si>
    <t>Chi hoàn ứng quỹ phát triển đất</t>
  </si>
  <si>
    <t>f</t>
  </si>
  <si>
    <t>Chi SN kinh tế</t>
  </si>
  <si>
    <t>Chi SN Giáo dục - Đào tạo</t>
  </si>
  <si>
    <t>Chi SN Y tế</t>
  </si>
  <si>
    <t>Chi SN Văn hóa-TTDL</t>
  </si>
  <si>
    <t>Chi SN khoa học</t>
  </si>
  <si>
    <t>Chi SN phát thanh- Truyền hình</t>
  </si>
  <si>
    <t>Chi đảm bảo xã hội</t>
  </si>
  <si>
    <t xml:space="preserve"> Chi QLHC-Đảng, Đoàn thể</t>
  </si>
  <si>
    <t xml:space="preserve"> Chi ANQP địa phương</t>
  </si>
  <si>
    <t xml:space="preserve"> Chi hoạt động môi trường</t>
  </si>
  <si>
    <t>2.12</t>
  </si>
  <si>
    <t>Nguồn dự phòng kinh phí thực hiện các chế độ tăng thêm</t>
  </si>
  <si>
    <t xml:space="preserve">Chi trả nợ lãi  do CQĐP vay </t>
  </si>
  <si>
    <t>Chi dự phòng ngân sách</t>
  </si>
  <si>
    <t>Chi sự nghiệp thực hiện các chế độ chính sách theo quy định và một số CTMT</t>
  </si>
  <si>
    <t>C</t>
  </si>
  <si>
    <t>PHỤ LỤC SỐ 02</t>
  </si>
  <si>
    <t>TỔNG HỢP PHÂN BỔ THU, CHI NGÂN SÁCH CẤP TỈNH, CẤP HUYỆN NĂM 2021</t>
  </si>
  <si>
    <t>Đơn vị tính: triệu đồng</t>
  </si>
  <si>
    <t>Dự toán 2020</t>
  </si>
  <si>
    <t>Dự toán 2021</t>
  </si>
  <si>
    <t>Tổng số</t>
  </si>
  <si>
    <t>Trong đó</t>
  </si>
  <si>
    <t>Cấp tỉnh</t>
  </si>
  <si>
    <t>Cấp huyện</t>
  </si>
  <si>
    <t>TỔNG THU NGÂN SÁCH NHÀ NƯỚC</t>
  </si>
  <si>
    <t xml:space="preserve">Tổng số thu NSĐP trên địa bàn </t>
  </si>
  <si>
    <t>Trong đó:</t>
  </si>
  <si>
    <t>Thu bổ sung từ Ngân sách cấp trên</t>
  </si>
  <si>
    <t xml:space="preserve">Thu tiền vay </t>
  </si>
  <si>
    <t>IV</t>
  </si>
  <si>
    <t>Ngân sách địa phương được hưởng</t>
  </si>
  <si>
    <t>Thu NSĐP hưởng theo phân cấp</t>
  </si>
  <si>
    <t>TỔNG CHI NGÂN SÁCH ĐỊA PHƯƠNG (I+II)</t>
  </si>
  <si>
    <t xml:space="preserve">Chi trả nợ gốc CQĐP vay </t>
  </si>
  <si>
    <t>PHỤ LỤC SỐ 03</t>
  </si>
  <si>
    <t>DỰ TOÁN CHI NGÂN SÁCH NHÀ NƯỚC CÁC ĐƠN VỊ CẤP TỈNH NĂM  2021</t>
  </si>
  <si>
    <t>Số thứ tự</t>
  </si>
  <si>
    <t>Danh muc, đơn vị</t>
  </si>
  <si>
    <t>Kinh phí tự chủ</t>
  </si>
  <si>
    <t>Kinh phí không tự chủ</t>
  </si>
  <si>
    <t>TỔNG CHI NGÂN SÁCH</t>
  </si>
  <si>
    <t>TỔNG SỐ CHI THƯỜNG XUYÊN</t>
  </si>
  <si>
    <t>A1</t>
  </si>
  <si>
    <t>QUẢN LÝ NHÀ NƯỚC, ĐẢNG, ĐOÀN THỂ</t>
  </si>
  <si>
    <t>QUẢN LÝ NHÀ NƯỚC</t>
  </si>
  <si>
    <t>Sở Lao động -TBXH</t>
  </si>
  <si>
    <t>Sở Nông nghiệp &amp; PTNT</t>
  </si>
  <si>
    <t>Chi cục chăn nuôi,  thú y tỉnh</t>
  </si>
  <si>
    <t>Chi cục trồng trọt và Bảo vệ thực vật</t>
  </si>
  <si>
    <t>Chi cục Phát triển nông thôn</t>
  </si>
  <si>
    <t>Chi cục Thủy lợi</t>
  </si>
  <si>
    <t>Chi cục Kiểm lâm</t>
  </si>
  <si>
    <t>Chi cục quản lý chất lượng NLS &amp; TS</t>
  </si>
  <si>
    <t>Chi  cục thủy sản</t>
  </si>
  <si>
    <t>Ban Dân tộc</t>
  </si>
  <si>
    <t>Sở Nội vụ</t>
  </si>
  <si>
    <t>Ban Tôn giáo</t>
  </si>
  <si>
    <t>Ban Thi đua - Khen thưởng</t>
  </si>
  <si>
    <t>Chi cục văn thư lưu trữ</t>
  </si>
  <si>
    <t>Thanh tra Tỉnh</t>
  </si>
  <si>
    <t>Văn phòng Hội đồng nhân dân tỉnh</t>
  </si>
  <si>
    <t>Văn phòng UBND tỉnh</t>
  </si>
  <si>
    <t>Sở Y tế</t>
  </si>
  <si>
    <t>Sở Văn hóa  &amp; Thể thao</t>
  </si>
  <si>
    <t>Sở Du lịch</t>
  </si>
  <si>
    <t>Sở Khoa học - Công nghệ</t>
  </si>
  <si>
    <t>Sở Công thương</t>
  </si>
  <si>
    <t>Sở Xây dựng</t>
  </si>
  <si>
    <t>Thanh tra xây dựng</t>
  </si>
  <si>
    <t>Sở  Tư pháp</t>
  </si>
  <si>
    <t>Sở Tài chính</t>
  </si>
  <si>
    <t>Sở Kế hoạch- Đầu tư</t>
  </si>
  <si>
    <t>Sở Giáo dục - Đào tạo</t>
  </si>
  <si>
    <t>Sở Tài nguyên &amp; Môi trường</t>
  </si>
  <si>
    <t>Chi cục quản lý đất đai</t>
  </si>
  <si>
    <t>Chi cục Biển và hải đảo</t>
  </si>
  <si>
    <t>Sở Giao thông - Vận tải</t>
  </si>
  <si>
    <t>Thanh tra Giao thông - Vận tải</t>
  </si>
  <si>
    <t>Ban An toàn giao thông</t>
  </si>
  <si>
    <t>Sở Ngoại vụ</t>
  </si>
  <si>
    <t>Sở Thông tin và Truyền thông</t>
  </si>
  <si>
    <t>Chi cục dân số KHHGĐ</t>
  </si>
  <si>
    <t>Văn phòng BQL Khu kinh tế</t>
  </si>
  <si>
    <t>Đại diện BQL tại Khu kinh tế Hòn La</t>
  </si>
  <si>
    <t>Đại diện BQL tại Khu kinh tế Cha Lo</t>
  </si>
  <si>
    <t>Chi cục tiêu chuẩn đo lường chất lượng</t>
  </si>
  <si>
    <t>Chi cục Bảo vệ môi trường</t>
  </si>
  <si>
    <t>Chi cục An toàn  vệ sinh thực phẩm</t>
  </si>
  <si>
    <t>Văn phòng Đoàn đại biểu Quốc hội</t>
  </si>
  <si>
    <t>ĐẢNG</t>
  </si>
  <si>
    <t>Tỉnh ủy</t>
  </si>
  <si>
    <t xml:space="preserve"> Ban Tổ chức</t>
  </si>
  <si>
    <t xml:space="preserve"> Ban Tuyên giáo</t>
  </si>
  <si>
    <t xml:space="preserve"> Ban Kiểm tra</t>
  </si>
  <si>
    <t xml:space="preserve"> Ban Dân vận</t>
  </si>
  <si>
    <t xml:space="preserve"> Ban Nội chính</t>
  </si>
  <si>
    <t xml:space="preserve"> Văn phòng tỉnh ủy</t>
  </si>
  <si>
    <t>Đảng ủy Khối các cơ quan tỉnh QB</t>
  </si>
  <si>
    <t>Đảng ủy Khối Doanh nghiệp</t>
  </si>
  <si>
    <t>Báo Quảng Bình</t>
  </si>
  <si>
    <t>ĐOÀN THỂ</t>
  </si>
  <si>
    <t>Tỉnh đoàn</t>
  </si>
  <si>
    <t>Hội Nông dân</t>
  </si>
  <si>
    <t>Đoàn Khối doanh nghiệp</t>
  </si>
  <si>
    <t>Hội cựu chiến binh</t>
  </si>
  <si>
    <t xml:space="preserve">Hội liên hiệp phụ nữ </t>
  </si>
  <si>
    <t>Đoàn Khối cơ quan tỉnh</t>
  </si>
  <si>
    <t>Ủy ban Mặt trận Tổ quốc Việt Nam tỉnh</t>
  </si>
  <si>
    <t>Hội văn học nghệ thuật</t>
  </si>
  <si>
    <t>Hội liên hiệp thanh niên</t>
  </si>
  <si>
    <t>Hội nhà báo</t>
  </si>
  <si>
    <t>Hội làm vườn</t>
  </si>
  <si>
    <t>Liên minh hợp tác xã</t>
  </si>
  <si>
    <t>Hội đông y</t>
  </si>
  <si>
    <t>Hội Luật gia</t>
  </si>
  <si>
    <t>Hội Khuyến học</t>
  </si>
  <si>
    <t>Hội người cao tuổi</t>
  </si>
  <si>
    <t>Hội người mù</t>
  </si>
  <si>
    <t>Liên hiệp hội KHKT</t>
  </si>
  <si>
    <t>Hội Hữu nghị</t>
  </si>
  <si>
    <t>Hội chữ thập đỏ</t>
  </si>
  <si>
    <t>Hội nạn nhân chất độc da cam</t>
  </si>
  <si>
    <t>Hội cựu thanh niên xung phong</t>
  </si>
  <si>
    <t>Hội bảo trợ người tàn tật &amp; TE mồ côi</t>
  </si>
  <si>
    <t>Đoàn luật sư</t>
  </si>
  <si>
    <t>Hội bảo trợ bệnh nhân nghèo</t>
  </si>
  <si>
    <t>Hội di sản</t>
  </si>
  <si>
    <t>Hội sinh vật cảnh</t>
  </si>
  <si>
    <t>Hội cựu giáo chức</t>
  </si>
  <si>
    <t>Hội hữu nghị Việt- Nga</t>
  </si>
  <si>
    <t>Hội hữu nghị Việt- Lào</t>
  </si>
  <si>
    <t>Hội hữu nghị Việt- Thái</t>
  </si>
  <si>
    <t>Hội hữu nghị Việt- Đức</t>
  </si>
  <si>
    <t>Hội hữu nghị VN - Cam puchia</t>
  </si>
  <si>
    <t>Hội Y học</t>
  </si>
  <si>
    <t>Hội Chăn nuôi - Thú y</t>
  </si>
  <si>
    <t>Hội địa chất</t>
  </si>
  <si>
    <t>Hội Kế toán và Kiểm toán</t>
  </si>
  <si>
    <t>Hội Thủy sản</t>
  </si>
  <si>
    <t>Hiệp hội du lịch</t>
  </si>
  <si>
    <t>Hỗ trợ Công đoàn</t>
  </si>
  <si>
    <t>CÁC KHOẢN CHI CHUNG</t>
  </si>
  <si>
    <t xml:space="preserve"> Mua xe và sửa xe</t>
  </si>
  <si>
    <t>Đoàn ra, đoàn vào</t>
  </si>
  <si>
    <t>Đại hội, ngày lễ</t>
  </si>
  <si>
    <t>Chi đột xuất hành chính khác</t>
  </si>
  <si>
    <t>A2</t>
  </si>
  <si>
    <t>SỰ NGHIỆP GIÁO DỤC - ĐÀO TẠO</t>
  </si>
  <si>
    <t>SỰ NGHIỆP GIÁO DỤC</t>
  </si>
  <si>
    <t xml:space="preserve">Chi chung phục vụ quản lý ngành </t>
  </si>
  <si>
    <t>Quản lý dạy nghề (Sở Lao động)</t>
  </si>
  <si>
    <t>Các khoản chi khác</t>
  </si>
  <si>
    <t>SN giáo dục khác ( B. gồm hỗ trợ cho Lào)</t>
  </si>
  <si>
    <t>Các chế độ chính sách GDĐT chưa phân bổ</t>
  </si>
  <si>
    <t>Nguồn dự phòng kinh phí tiền lương tăng thêm</t>
  </si>
  <si>
    <t>Khối trường Trung học phổ thông</t>
  </si>
  <si>
    <t>3.1</t>
  </si>
  <si>
    <t>Trường THPT Dân tộc nội trú tỉnh</t>
  </si>
  <si>
    <t>3.2</t>
  </si>
  <si>
    <t>Trường THPT Minh Hóa</t>
  </si>
  <si>
    <t>3.3</t>
  </si>
  <si>
    <t>Trường THPT Tuyên Hóa</t>
  </si>
  <si>
    <t>Trường THPT Lê Trực</t>
  </si>
  <si>
    <t>Trường THPT Phan Bội Châu</t>
  </si>
  <si>
    <t>Trường THPT Lương Thế Vinh</t>
  </si>
  <si>
    <t>Trường THPT Lê Hồng Phong</t>
  </si>
  <si>
    <t xml:space="preserve">Trường THPT Quang Trung </t>
  </si>
  <si>
    <t xml:space="preserve">Trường THPT Nguyễn Bỉnh Khiêm </t>
  </si>
  <si>
    <t>Trường THPT Hùng Vương</t>
  </si>
  <si>
    <t>Trường THPT Chuyên Võ Nguyên Giáp</t>
  </si>
  <si>
    <t>Trường THPT Đào Duy Từ</t>
  </si>
  <si>
    <t>Trường THPT Đồng Hới</t>
  </si>
  <si>
    <t>Trường THPT Phan Đình Phùng</t>
  </si>
  <si>
    <t>Trường THPT Ninh Châu</t>
  </si>
  <si>
    <t xml:space="preserve">Trường THPT Quảng Ninh </t>
  </si>
  <si>
    <t>Trường THPT Nguyễn Hữu Cảnh</t>
  </si>
  <si>
    <t>Trường THPT Lệ Thủy</t>
  </si>
  <si>
    <t>Trường THPT Hoàng Hoa Thám</t>
  </si>
  <si>
    <t>Trường THPT Trần Hưng Đạo</t>
  </si>
  <si>
    <t>Trường THPT Kỷ thuật Lệ Thủy</t>
  </si>
  <si>
    <t>Trường THPT Nguyễn Chí Thanh</t>
  </si>
  <si>
    <t>Trường THPT &amp; THCS  Hóa Tiến</t>
  </si>
  <si>
    <t>Trường THPT &amp; THCS  Bắc Sơn</t>
  </si>
  <si>
    <t>Trường THPT &amp; THCS  Việt Trung</t>
  </si>
  <si>
    <t>Trường THPT &amp; THCS  Trung Hóa</t>
  </si>
  <si>
    <t>Trường THPT &amp; THCS  Dương Văn An</t>
  </si>
  <si>
    <t>Hình thức giáo dục khác</t>
  </si>
  <si>
    <t>Trung tâm thanh thiếu niên Bắc Trung Bộ</t>
  </si>
  <si>
    <t>Nhà văn hóa thiếu nhi Quảng Bình</t>
  </si>
  <si>
    <t>SỰ NGHIỆP ĐÀO TẠO</t>
  </si>
  <si>
    <t>Trường trung học Kinh tế QB</t>
  </si>
  <si>
    <t>Trường Cao đẳng Kỷ thuật CNN QB</t>
  </si>
  <si>
    <t>Trường Đại học Quảng Bình</t>
  </si>
  <si>
    <t>Trung tâm  GDTX tỉnh</t>
  </si>
  <si>
    <t>Trường Chính trị Quảng Bình</t>
  </si>
  <si>
    <t>Trường cao đẳng nghề Quảng Bình</t>
  </si>
  <si>
    <t>Trung tâm dịch vụ việc làm tỉnh (Sở LĐ)</t>
  </si>
  <si>
    <t>Trường cao đẳng y tế</t>
  </si>
  <si>
    <t>Trung tâm  huấn luyện &amp; thi đấu TDTT</t>
  </si>
  <si>
    <t>Trung tâm trợ giúp pháp lý</t>
  </si>
  <si>
    <t>Trung tâm giáo dục nghề nghiệp và hỗ trợ nông dân - phụ nữ Quảng Bình</t>
  </si>
  <si>
    <t>Sự nghiêp đào tạo Y tế</t>
  </si>
  <si>
    <t>Sự nghiệp đào tạo thuôc Sở GD - ĐT</t>
  </si>
  <si>
    <t>Cử tuyển theo NĐ 134</t>
  </si>
  <si>
    <t>Liên minh HTX</t>
  </si>
  <si>
    <t>Đào tạo lại</t>
  </si>
  <si>
    <t>Đào tạo cán bộ quân sự cơ sở và các đối tượng</t>
  </si>
  <si>
    <t>KP hỗ trợ đi học &amp;CS thu hút cán bộ</t>
  </si>
  <si>
    <t>Đào tạo nguồn nhân lực theo chính sách</t>
  </si>
  <si>
    <t>Đào tạo nhân lực các DN vừa và nhỏ</t>
  </si>
  <si>
    <t>Kinh phí triển khai các đề án của ngành giáo dục</t>
  </si>
  <si>
    <t>Mua sắm trang thiết bị giáo dục đào tạo dạy nghề</t>
  </si>
  <si>
    <t>Đào tạo huấn luyện dự bị động viên</t>
  </si>
  <si>
    <t>Đào tạo trưởng công an xã</t>
  </si>
  <si>
    <t>A3</t>
  </si>
  <si>
    <t>SỰ NGHIỆP Y TẾ</t>
  </si>
  <si>
    <t xml:space="preserve">Các đơn vị thuôc Sở y tế </t>
  </si>
  <si>
    <t>Bệnh viện đa khoa Minh Hóa</t>
  </si>
  <si>
    <t>Bệnh viện đa khoa Tuyên Hóa</t>
  </si>
  <si>
    <t>Bệnh viện đa khoa Bố Trạch</t>
  </si>
  <si>
    <t>Bệnh viện đa khoa Quảng Ninh</t>
  </si>
  <si>
    <t>Bệnh viện đa khoa Lệ Thủy</t>
  </si>
  <si>
    <t>Bệnh viện Y dược cổ truyền</t>
  </si>
  <si>
    <t>Trung tâm y tế huyện Minh Hóa</t>
  </si>
  <si>
    <t>Trung tâm y tế huyện Tuyên Hóa</t>
  </si>
  <si>
    <t>Trung tâm y tế huyện Quảng Trạch</t>
  </si>
  <si>
    <t>Trung tâm y tế huyện Bố Trạch</t>
  </si>
  <si>
    <t>Trung tâm y tế huyện Quảng Ninh</t>
  </si>
  <si>
    <t>Trung tâm y tế huyện Lệ Thủy</t>
  </si>
  <si>
    <t>Trung tâm kiểm soát bệnh tật</t>
  </si>
  <si>
    <t>Trung tâm mắt nội tiết</t>
  </si>
  <si>
    <t>Văn phòng Sở y tế</t>
  </si>
  <si>
    <t>Vốn đối ứng các Dự án y tế</t>
  </si>
  <si>
    <t>Mua sắm thiết bị y tế</t>
  </si>
  <si>
    <t>Các đơn vị sự nghiệp y tế khác</t>
  </si>
  <si>
    <t>Ban bảo vệ chăm sóc sức khỏe cán bộ</t>
  </si>
  <si>
    <t>Sự nghiệp dân số</t>
  </si>
  <si>
    <t>Kinh phí mua thẻ BYT các đối tượng</t>
  </si>
  <si>
    <t>Kinh phí y tế quân dân y kết hợp</t>
  </si>
  <si>
    <t>A4</t>
  </si>
  <si>
    <t>SỰ NGHIỆP VĂN HÓA -TT- DU LỊCH</t>
  </si>
  <si>
    <t>Đoàn Nghệ thuật truyền thống</t>
  </si>
  <si>
    <t>Trung tâm văn hóa và điện ảnh tỉnh</t>
  </si>
  <si>
    <t>Tạp chí văn hóa</t>
  </si>
  <si>
    <t>Bảo tàng tổng hợp</t>
  </si>
  <si>
    <t>Thư viện tỉnh</t>
  </si>
  <si>
    <t>Tạp chí Nhật Lệ</t>
  </si>
  <si>
    <t>Trung tâm lưu trữ lịch sử</t>
  </si>
  <si>
    <t>SN Văn hóa  - Thể thao</t>
  </si>
  <si>
    <t>Sửa chữa công trình di tích</t>
  </si>
  <si>
    <t>Chi nhuận bút và in TCSHCB</t>
  </si>
  <si>
    <t>In sách chính trị và mua báo</t>
  </si>
  <si>
    <t>Hỗ trợ các Hội Văn học nghệ thuật và Hội Nhà báo địa phương; mua thiết bị chiếu phim và ô tô chuyên dụng</t>
  </si>
  <si>
    <t>A5</t>
  </si>
  <si>
    <t>SỰ NGHIỆP KHOA HOC VÀ CÔNG NGHỆ</t>
  </si>
  <si>
    <t>Trung tâm Ứng dụng &amp; Thống kê KHCN</t>
  </si>
  <si>
    <t>TT cứu hộ, bảo tồn &amp; PT sinh vật</t>
  </si>
  <si>
    <t>Sở khoa học - công nghệ</t>
  </si>
  <si>
    <t>Sự nghiệp Thông tin - Truyền thông</t>
  </si>
  <si>
    <t>A6</t>
  </si>
  <si>
    <t>SỰ NGHIỆP PHÁT THANH - TRUYỀN HÌNH</t>
  </si>
  <si>
    <t>Đài phát thanh- Truyền hình tỉnh</t>
  </si>
  <si>
    <t>A7</t>
  </si>
  <si>
    <t>SỰ NGHIỆP KINH TẾ</t>
  </si>
  <si>
    <t>Sự nghiệp nông, lâm, ngư nghiệp</t>
  </si>
  <si>
    <t>Trung tâm Nước sạch -VSMNT</t>
  </si>
  <si>
    <t>BQL khu dự trữ thiên nhiên Động Châu - Khe nước trong</t>
  </si>
  <si>
    <t xml:space="preserve"> Trung tâm Giống vật nuôi Quảng Bình</t>
  </si>
  <si>
    <t>Trung tâm Quy hoạch thiết kế Lâm nghiệp</t>
  </si>
  <si>
    <t>Trung tâm Giống thủy sản</t>
  </si>
  <si>
    <t>Sự phòng chống lụt bão</t>
  </si>
  <si>
    <t xml:space="preserve"> Hỗ trợ khai thác nuôi trồng hải sản trên các vùng biển xa theo QĐ số 48/2010/QĐ-TTg </t>
  </si>
  <si>
    <t>Chính sách nông nghiệp</t>
  </si>
  <si>
    <t>Chương trình Thủy sản</t>
  </si>
  <si>
    <t xml:space="preserve">  Sự nghiệp Giao thông</t>
  </si>
  <si>
    <t>Kinh phí bảo trì đường bộ</t>
  </si>
  <si>
    <t xml:space="preserve"> Sự nghiệp kinh tế khác</t>
  </si>
  <si>
    <t>Công ty quản lý hạ tầng khu kinh tế</t>
  </si>
  <si>
    <t>Trung tâm Kiểm định CLXD</t>
  </si>
  <si>
    <t>Trung tâm DV bán đấu giá tài sản tỉnh QB</t>
  </si>
  <si>
    <t>Tổng đội TNXP xây dựng kinh tế</t>
  </si>
  <si>
    <t>Viện Quy hoach xây dựng</t>
  </si>
  <si>
    <t>VP điều phối CTMTQG XD NTM</t>
  </si>
  <si>
    <t>BQL DA Năng lượng mặt trời</t>
  </si>
  <si>
    <t>Ch. trình đối mới CTTC tổ chức cán bộ</t>
  </si>
  <si>
    <t>Chương trình Du lịch</t>
  </si>
  <si>
    <t>Chương trình xúc tiến đầu tư</t>
  </si>
  <si>
    <t>Chương trình CN TTCN &amp; XTTM</t>
  </si>
  <si>
    <t xml:space="preserve">DA PT TM điện tử </t>
  </si>
  <si>
    <t>Kinh phí biên giới</t>
  </si>
  <si>
    <t xml:space="preserve">  Trong đó: - Bộ Chỉ huy QS tỉnh</t>
  </si>
  <si>
    <t xml:space="preserve">                - Công an tỉnh</t>
  </si>
  <si>
    <t xml:space="preserve">              - Sở Ngoại vụ</t>
  </si>
  <si>
    <t xml:space="preserve">             - Chi Khác</t>
  </si>
  <si>
    <t>Hỗ trợ xây dựng nông thôn mới</t>
  </si>
  <si>
    <t>Trạm kiểm tra trọng tải xe lưu động</t>
  </si>
  <si>
    <t>BQL dự án FMCR</t>
  </si>
  <si>
    <t>Ban QLDA Hạ tầng cơ bản cho phát triển toàn diện tỉnh QB( BIIG2)</t>
  </si>
  <si>
    <t>BQL DA SRDP Quảng Bình</t>
  </si>
  <si>
    <t>Dự án cấp điện nông thôn</t>
  </si>
  <si>
    <t>Hỗ trợ sửa chữa kết cấu Công trình  Thủy lợi</t>
  </si>
  <si>
    <t>Ban quản lý dự án JICA2</t>
  </si>
  <si>
    <t>BQL DA hỗ trợ SS thực thi RED+</t>
  </si>
  <si>
    <t>BQLDA Tăng cường khả năng chống chịu với những tác động của biến đổi khí hậu cho các cộng đồng dễ bị tổn thương ven biển VN (GCF)</t>
  </si>
  <si>
    <t>Vốn đối ứng nước ngoài và đối ứng khác</t>
  </si>
  <si>
    <t>Kinh phí đào tạo CSách ngành Tài chính</t>
  </si>
  <si>
    <t>Kp XD cơ sở vật chất ngành Tài chính (Sở Tài chính)</t>
  </si>
  <si>
    <t>Hỗ trợ sửa chữa trụ sở Đài PTTH</t>
  </si>
  <si>
    <t xml:space="preserve"> KP TW hỗ trợ để thực hiện nhiệm vụ do ĐP thiếu nguồn</t>
  </si>
  <si>
    <t>Vốn uỷ thác qua NHCSXH tỉnh cho vay hộ nghèo và đối tượng chính sách khác</t>
  </si>
  <si>
    <t>Quỹ hội nông dân</t>
  </si>
  <si>
    <t>Kinh phí miễn giảm thủy lợi phí</t>
  </si>
  <si>
    <t>QĐ 2085/TTg: Chính sách đặc thù hỗ trợ phát triển kinh tế - xã hội vùng dân tộc thiểu số và miền núi giai đoạn 2017 - 2020  và  QĐ  2086/TTg hỗ trợ phát triển kinh tế - xã hội các dân tộc thiểu số rất ít người giai đoạn 2016 - 2025</t>
  </si>
  <si>
    <t>Sự nghiệp kinh tế khác</t>
  </si>
  <si>
    <t>Hỗ trợ Trụ sở nhà văn hóa Quảng Trạch</t>
  </si>
  <si>
    <t>Dự án hoàn thiện, hiện đại hóa hồ sơ, bản đồ địa giới hành chính và xây dựng cơ sở dữ liệu địa giới hành chính</t>
  </si>
  <si>
    <t>Kinh phí ứng dụng và phát triển công nghệ thông tin</t>
  </si>
  <si>
    <t>Nâng cấp đô thị và hạ tầng vùng cồn bãi thị xã Ba Đồn</t>
  </si>
  <si>
    <t>Vốn quy hoạch và cấp giấy chứng nhận quyền sử dụng đất</t>
  </si>
  <si>
    <t>A8</t>
  </si>
  <si>
    <t>SỰ NGHIỆP TÀI NGUYÊN - MÔI TRƯỜNG</t>
  </si>
  <si>
    <t>Văn phòng đăng ký đất đai</t>
  </si>
  <si>
    <t>Trung tâm quan trắc- kỷ thuật môi trường</t>
  </si>
  <si>
    <t>SN Bảo vệ môi trường</t>
  </si>
  <si>
    <t>Chi cục biển và hải đảo</t>
  </si>
  <si>
    <t>BQL Vườn QG Phong Nha - KB</t>
  </si>
  <si>
    <t>Hạt Kiểm lâm Phong Nha - Kẻ Bàng</t>
  </si>
  <si>
    <t>Lưu trữ đất đai</t>
  </si>
  <si>
    <t>Kinh phí xử lý môi trường khác</t>
  </si>
  <si>
    <t>A9</t>
  </si>
  <si>
    <t>ĐẢM BẢO XÃ HỘI</t>
  </si>
  <si>
    <t>Trung tâm bảo trợ xã hội</t>
  </si>
  <si>
    <t>Quỹ bảo trợ trẻ em tỉnh</t>
  </si>
  <si>
    <t>Sở Lao động Thương binh và Xã hội</t>
  </si>
  <si>
    <t>Hội đồng nhân dân tỉnh</t>
  </si>
  <si>
    <t xml:space="preserve"> Hỗ trợ ĐP thực hiện QĐ 102/2009/QĐ-TTg về hỗ trợ trực tiếp người dân thuộc hộ nghèo ở vùng khó khăn</t>
  </si>
  <si>
    <t>Chế độ ĐBXH và đột xuất khác</t>
  </si>
  <si>
    <t>Kinh phí thực hiện Đề án 1371</t>
  </si>
  <si>
    <t>Xóa mái tranh cho hộ nghèo</t>
  </si>
  <si>
    <t>A10</t>
  </si>
  <si>
    <t>QUỐC PHÒNG, AN NINH</t>
  </si>
  <si>
    <t>Bộ Chỉ huy Quân sự tỉnh</t>
  </si>
  <si>
    <t>Bộ Chỉ huy Biên phòng tỉnh</t>
  </si>
  <si>
    <t>Công an tỉnh</t>
  </si>
  <si>
    <t xml:space="preserve"> Mua sắm, sửa chữa Biên phòng</t>
  </si>
  <si>
    <t xml:space="preserve"> Mua sắm, sửa chữa Công an</t>
  </si>
  <si>
    <t xml:space="preserve"> Kinh phí công tác DBĐV và DQTV</t>
  </si>
  <si>
    <t>Hỗ trợ đào tạo cán bộ quân sự cấp xã (QĐ 799)</t>
  </si>
  <si>
    <t xml:space="preserve"> Mua săm trang phục cho DQTV, mua công cụ hỗ trợ</t>
  </si>
  <si>
    <t xml:space="preserve"> Mua săm trang phục cho công an xã</t>
  </si>
  <si>
    <t>A11</t>
  </si>
  <si>
    <t>CHI KHÁC</t>
  </si>
  <si>
    <t>Trả nợ lãi vay</t>
  </si>
  <si>
    <t>Thi đua khen thưởng</t>
  </si>
  <si>
    <t xml:space="preserve"> - Ban thi đua - Khen thưởng</t>
  </si>
  <si>
    <t xml:space="preserve"> - Tỉnh ủy (H. hiệu tuổi đảng)</t>
  </si>
  <si>
    <t>Chính sách trợ giúp pháp lý</t>
  </si>
  <si>
    <t xml:space="preserve"> Chính sách đối với người có uy tín trong đồng bào dân tộc thiểu số </t>
  </si>
  <si>
    <t>Hỗ trợ KP cân huyết thống cho đồng bào dân tộc thiểu số theo QĐ 498/TTg</t>
  </si>
  <si>
    <t xml:space="preserve"> Hỗ trợ BCĐ thi hành án dân sự</t>
  </si>
  <si>
    <t>Kinh phí thực hiện nhiệm vụ đảm bảo trật tự ATGT</t>
  </si>
  <si>
    <t>Bổ sung Qũy phát triển đất</t>
  </si>
  <si>
    <t xml:space="preserve"> Hỗ trợ các đơn vị và đột xuất khác</t>
  </si>
  <si>
    <t>A12</t>
  </si>
  <si>
    <t>NGUỒN DỰ PHÒNG KINH PHÍ THỰC HIỆN CÁC CHÍNH SÁCH CHẾ ĐỘ TĂNG THÊM</t>
  </si>
  <si>
    <t>CÁC KHOẢN THU ĐỂ LẠI ĐƠN VỊ CHI QUẢN LÝ QUA NSNN</t>
  </si>
  <si>
    <t>DỰ PHÒNG NGÂN SÁCH</t>
  </si>
  <si>
    <t>D</t>
  </si>
  <si>
    <t>CHI DỰ TRỮ TÀI CHÍNH</t>
  </si>
  <si>
    <t>E</t>
  </si>
  <si>
    <t>Chi XDCB</t>
  </si>
  <si>
    <t>Chi từ nguồn thu sử dụng đất</t>
  </si>
  <si>
    <t>Đầu tư cơ sở hạ tầng tạo quỹ đất</t>
  </si>
  <si>
    <t>Phân bổ ĐT XDCB từ tiền đất</t>
  </si>
  <si>
    <t>Chi hoàn ứng Quỹ phát triển đất</t>
  </si>
  <si>
    <t>Chi từ nguồn bội chi NSĐP</t>
  </si>
  <si>
    <t xml:space="preserve"> Chi hỗ trợ doanh nghiêp</t>
  </si>
  <si>
    <t>Chi vôn ĐT chương trình mục tiêu</t>
  </si>
  <si>
    <t>G</t>
  </si>
  <si>
    <t>CHI TRẢ NỢ TIỀN VAY</t>
  </si>
  <si>
    <t xml:space="preserve">  - Bộ Chỉ huy Biên phòng tỉnh</t>
  </si>
  <si>
    <t>PHỤ LỤC SỐ 4A</t>
  </si>
  <si>
    <t>DỰ TOÁN THU NGÂN SÁCH NHÀ NƯỚC HUYỆN, THỊ XÃ THÀNH PHỐ NĂM 2021</t>
  </si>
  <si>
    <t>TT</t>
  </si>
  <si>
    <t>Minh Hóa</t>
  </si>
  <si>
    <t>Tuyên Hóa</t>
  </si>
  <si>
    <t>Quảng Trạch</t>
  </si>
  <si>
    <t>Ba Đồn</t>
  </si>
  <si>
    <t>Bố Trạch</t>
  </si>
  <si>
    <t>Đồng Hới</t>
  </si>
  <si>
    <t>Quảng Ninh</t>
  </si>
  <si>
    <t>Lệ Thủy</t>
  </si>
  <si>
    <t>DT 2020</t>
  </si>
  <si>
    <t>DT 2021</t>
  </si>
  <si>
    <t>Tổng thu NSNN trên địa bàn</t>
  </si>
  <si>
    <t>N.sách địa phương được hưởng</t>
  </si>
  <si>
    <t>Thu XNQD địa phương</t>
  </si>
  <si>
    <t>Thu DN có vốn ĐTNN</t>
  </si>
  <si>
    <t xml:space="preserve"> Thuế  CTN &amp;DV NQD</t>
  </si>
  <si>
    <t>Lệ phí trước bạ</t>
  </si>
  <si>
    <t>Thuế sử dụng đất phi NN</t>
  </si>
  <si>
    <t>Thu tiền thuê đất</t>
  </si>
  <si>
    <t xml:space="preserve"> Thuế thu nhập các nhân</t>
  </si>
  <si>
    <t xml:space="preserve"> Thu phí và lệ phí</t>
  </si>
  <si>
    <t>T. đó: -Phí BVMT đối với khai thác khoáng sản</t>
  </si>
  <si>
    <t xml:space="preserve"> -Phí tham quan Tú Làn</t>
  </si>
  <si>
    <t xml:space="preserve"> Thu khác</t>
  </si>
  <si>
    <t>Tr. Đó:  thu xử phạt ATGT</t>
  </si>
  <si>
    <t>Thu CQKT khoáng sản</t>
  </si>
  <si>
    <t>PHỤ LỤC SỐ 4B</t>
  </si>
  <si>
    <t>DỰ TOÁN CHI NGÂN SÁCH NHÀ NƯỚC HUYỆN, THỊ XÃ, THÀNH PHỐ NĂM 2021</t>
  </si>
  <si>
    <t>STT</t>
  </si>
  <si>
    <t>TỔNG SỐ THU NSĐP (I+II)</t>
  </si>
  <si>
    <t xml:space="preserve"> Thu cân đối NSĐP trên địa bàn </t>
  </si>
  <si>
    <t xml:space="preserve"> Tiền cấp quyền sử dụng đất</t>
  </si>
  <si>
    <t xml:space="preserve">  T đó: Điều tiêt NS cấp huyện</t>
  </si>
  <si>
    <t xml:space="preserve"> Các khoản thu cân đối còn lại</t>
  </si>
  <si>
    <t xml:space="preserve">  Tr. đó: Điều tiêt cho cấp huyện</t>
  </si>
  <si>
    <t>Thu bổ sung từ N.sách cấp trên</t>
  </si>
  <si>
    <t>Bổ sung cân đối</t>
  </si>
  <si>
    <t>Bổ sung có mục tiêu</t>
  </si>
  <si>
    <t xml:space="preserve">TỔNG CHI CÂN ĐỐI NSNN </t>
  </si>
  <si>
    <t>Chi xây dựng cơ bản</t>
  </si>
  <si>
    <t>Vốn đầu tư từ nguồn SD đất</t>
  </si>
  <si>
    <t>Vốn từ cấp quyền sử dụng đất</t>
  </si>
  <si>
    <t>Ghi chi phí đầu tư hạ tầng tạo quỹ đất</t>
  </si>
  <si>
    <t xml:space="preserve">Chi thường xuyên </t>
  </si>
  <si>
    <t xml:space="preserve"> Chi Quốc phòng, an ninh</t>
  </si>
  <si>
    <t>Chi sự nghiệp giáo dục-đào tạo</t>
  </si>
  <si>
    <t>Chi sự nghiệp y tế, dân số</t>
  </si>
  <si>
    <t>Chi Khoa học và công nghệ</t>
  </si>
  <si>
    <t xml:space="preserve"> Chi văn hóa thông tin, TDTT</t>
  </si>
  <si>
    <t>Chi SN phát thanh- truyền hình</t>
  </si>
  <si>
    <t>Chi sự nghiệp kinh tế</t>
  </si>
  <si>
    <t>Chi QLNN, đảng, đoàn thể</t>
  </si>
  <si>
    <t xml:space="preserve"> Dự phòng ngân sách</t>
  </si>
  <si>
    <t xml:space="preserve"> Chi trả nợ vay KCH KM</t>
  </si>
  <si>
    <t>Bổ sung cân đối đã trừ chuyển  y tế xã về tỉnh</t>
  </si>
  <si>
    <t>Kinh phí chuyển Trung tâm dân số về tỉnh quản lý</t>
  </si>
  <si>
    <t>Kp CC trồng trọt &amp; BVTV về huyên quản lý</t>
  </si>
  <si>
    <t>KP Chi cục chăn nuôi thú y về huyên quản lý</t>
  </si>
  <si>
    <t>giảm cấn trừ nguồn tiền lương</t>
  </si>
  <si>
    <t>Tăng bổ sung cân đối năm 2020</t>
  </si>
  <si>
    <t>BS một số CĐCS chưa bao quát hết trong dự toán</t>
  </si>
  <si>
    <t xml:space="preserve"> Chênh lệch tiền lương và các loại phụ cấp theo NĐ 38+44</t>
  </si>
  <si>
    <t>Bổ sung, điều chỉnh một số chế độ, chính sách</t>
  </si>
  <si>
    <t>Chế độ, chính sách TW</t>
  </si>
  <si>
    <t>Chế độ, chính sách địa phương</t>
  </si>
  <si>
    <t>Chi sự nghiệp bảo vệ môi trường</t>
  </si>
  <si>
    <t>Hội tin học</t>
  </si>
  <si>
    <t>Dự phòng tinh giản biên chế theo NĐ 34</t>
  </si>
  <si>
    <t>Hội doanh nghiệp tỉnh Quảng bình</t>
  </si>
  <si>
    <t>4.1</t>
  </si>
  <si>
    <t>4.2</t>
  </si>
  <si>
    <t>Trường THPT Lê Lợi</t>
  </si>
  <si>
    <t>Trường THPT Lê Quý Đôn</t>
  </si>
  <si>
    <t>Trường THPT Trần Phú</t>
  </si>
  <si>
    <t>Trường THPT Nguyễn Trãi</t>
  </si>
  <si>
    <t>Trường THPT Ngô Quyền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</si>
  <si>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</si>
  <si>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</si>
  <si>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</si>
  <si>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</si>
  <si>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</si>
  <si>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</si>
  <si>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</si>
  <si>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</si>
  <si>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</si>
  <si>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</si>
  <si>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</si>
  <si>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</si>
  <si>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</si>
  <si>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</si>
  <si>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</si>
  <si>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</si>
  <si>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</si>
  <si>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</si>
  <si>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</si>
  <si>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</si>
  <si>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</si>
  <si>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</si>
  <si>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</si>
  <si>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</si>
  <si>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</si>
  <si>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</si>
  <si>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</si>
  <si>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</si>
  <si>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4.31</t>
  </si>
  <si>
    <t>4.32</t>
  </si>
  <si>
    <t>Trung tâm DVVL Thanh niên</t>
  </si>
  <si>
    <t>Trung tâm y tế thị xã Ba Đồn</t>
  </si>
  <si>
    <t>Trung tâm y tế thành phố Đồng Hới</t>
  </si>
  <si>
    <t>Trung tâm Kiểm nghiệm thuốc, mỹ phẩm, thực  phẩm</t>
  </si>
  <si>
    <t>Trung tâm giám định y khoa pháp y</t>
  </si>
  <si>
    <t>Kinh phí sự nghiệp y tế khác</t>
  </si>
  <si>
    <t>Trung tâm phát hành phim và chiếu bóng</t>
  </si>
  <si>
    <t>Trung tâm thông tin xúc tiến du lịch</t>
  </si>
  <si>
    <t>Trung tâm kỷ thuật- Đo lường - Thử nghiệm</t>
  </si>
  <si>
    <t>Trung tâm Tin học - Công báo VPUBND tỉnh</t>
  </si>
  <si>
    <t>Trung tâm CNTT &amp; Truyền thông</t>
  </si>
  <si>
    <t>BQL Cảng cá Quảng Bình</t>
  </si>
  <si>
    <t>Trung tâm Khuyến nông - Khuyến ngư</t>
  </si>
  <si>
    <t>Đề án tăng cường công tác quản lý khai thác gỗ rừng tự nhiên giai đoạn 2014 - 2020 theo Quyết định số 2242/QĐ-TTg</t>
  </si>
  <si>
    <t>Trung tâm tư vấn xúc tiến đầu tư</t>
  </si>
  <si>
    <t>Trung tâm Khuyến công &amp; XTTM</t>
  </si>
  <si>
    <t>Trung tâm tin hoc &amp; DVTC công (STC)</t>
  </si>
  <si>
    <t>Hỗ trợ doanh nghiệp vừa và nhỏ (Sở KH-ĐT)</t>
  </si>
  <si>
    <t>Trung tâm kỷ thuật tài nguyên và môi trường</t>
  </si>
  <si>
    <t>Trung tâm CN Thông tin TNMT</t>
  </si>
  <si>
    <t>Trung tâm phát triển quỹ đất</t>
  </si>
  <si>
    <t>Trung tâm quy hoạch TNMT</t>
  </si>
  <si>
    <t>Kinh phí SNMT Biển và hải đảo</t>
  </si>
  <si>
    <t>Kinh phí đo đạc bản đồ, cấp giấy Chứng nhận</t>
  </si>
  <si>
    <t>Kinh phí tài nguyên khoáng sản</t>
  </si>
  <si>
    <t>Kinh phí thủy văn biến đổi khí hậu</t>
  </si>
  <si>
    <t>Sự nghiệp tài nguyên nước</t>
  </si>
  <si>
    <t>Sự nghiệp môi trường chung</t>
  </si>
  <si>
    <t>Sự nghiệp tài  nguyên môi trường  Công an tỉnh (CSMT)</t>
  </si>
  <si>
    <t xml:space="preserve">Sự nghiệp quan trắc môi trường Ban QL khu KT </t>
  </si>
  <si>
    <t>Cơ sở cai nghiện ma túy</t>
  </si>
  <si>
    <t>Trung tâm điều dưỡng luân phiên người có công</t>
  </si>
  <si>
    <t>Trung tâm chăm sóc &amp; phục hồi chức năng cho người tâm thần</t>
  </si>
  <si>
    <t>Bộ Chỉ huy QS tỉnh (CS HP quân đội)</t>
  </si>
  <si>
    <t xml:space="preserve"> Chế độ bảo trợ xã hội</t>
  </si>
  <si>
    <t>Chương trình giảm nghèo và giải quyết việc làm</t>
  </si>
  <si>
    <t xml:space="preserve"> Mua sắm, sửa chữa công cụ hỗ trợ quân sự (gồm CH4) </t>
  </si>
  <si>
    <t>Đột xuất khác (TW bổ sung ANQP)</t>
  </si>
  <si>
    <t>Tuyên truyền PL &amp; các DA HĐTP của Sở Tư pháp</t>
  </si>
  <si>
    <t>Hỗ trợ Tòa án tỉnh (công tác hội thẩm, bồi dưỡng nghiệp vụ và các hoạt động khác của Tòa án tỉnh)</t>
  </si>
  <si>
    <t>CHI ĐẦU TƯ PHÁT TRIỂN</t>
  </si>
  <si>
    <t>Chi từ nguồn thu XSKT</t>
  </si>
  <si>
    <t>Chi từ nguồn bội chi NS</t>
  </si>
  <si>
    <r>
      <t xml:space="preserve">(Kèm theo Tờ trình số </t>
    </r>
    <r>
      <rPr>
        <b/>
        <i/>
        <sz val="9"/>
        <color indexed="8"/>
        <rFont val="Times New Roman"/>
        <family val="1"/>
      </rPr>
      <t xml:space="preserve"> 2069</t>
    </r>
    <r>
      <rPr>
        <i/>
        <sz val="9"/>
        <color indexed="8"/>
        <rFont val="Times New Roman"/>
        <family val="1"/>
      </rPr>
      <t>/TTr-UBND ngày 12 tháng 11 năm 2020 của UBND tỉnh Quảng Bình)</t>
    </r>
  </si>
  <si>
    <t>ĐVT: Triệu đồng</t>
  </si>
  <si>
    <t>( Kèm theo Nghị quyết số           /NQ-HĐND ngày     tháng        năm 2020 của HĐND tỉnh Quảng Bình)</t>
  </si>
  <si>
    <t>(Kèm theo Nghị quyết số            /NQ-HĐND ngày      tháng       năm 2020 của HĐND tỉnh Quảng Bình)</t>
  </si>
  <si>
    <t>(Kèm theo Nghị quyết số        /NQ-HĐND ngày   /12/2020 của HĐND tỉnh)</t>
  </si>
  <si>
    <t>(Kèm theo Nghị quyết số         /NQ-HĐND ngày    /12/2020 của HĐND tỉnh)</t>
  </si>
  <si>
    <t>(Kèm theo Nghị quyết số       /NQ-HĐND ngày   /12/2020 của HĐND tỉnh)</t>
  </si>
  <si>
    <r>
      <t xml:space="preserve">( Kèm theo Tờ trình số </t>
    </r>
    <r>
      <rPr>
        <b/>
        <i/>
        <sz val="12"/>
        <color theme="0"/>
        <rFont val="Times New Roman"/>
        <family val="1"/>
      </rPr>
      <t>206</t>
    </r>
    <r>
      <rPr>
        <i/>
        <sz val="12"/>
        <color theme="0"/>
        <rFont val="Times New Roman"/>
        <family val="1"/>
      </rPr>
      <t>/TTr-UBND ngày 12tháng 11 năm 20 của UBND tỉnh Quảng Bình)</t>
    </r>
  </si>
  <si>
    <r>
      <t xml:space="preserve">( Kèm theo Tờ trình số: </t>
    </r>
    <r>
      <rPr>
        <b/>
        <i/>
        <sz val="11.5"/>
        <color theme="0"/>
        <rFont val="Times New Roman"/>
        <family val="1"/>
      </rPr>
      <t>2069</t>
    </r>
    <r>
      <rPr>
        <i/>
        <sz val="11.5"/>
        <color theme="0"/>
        <rFont val="Times New Roman"/>
        <family val="1"/>
      </rPr>
      <t xml:space="preserve"> /TTr - UBND ngày  12 tháng  11 năm 2020 của UBND tỉnh )</t>
    </r>
  </si>
  <si>
    <r>
      <t xml:space="preserve">(Kèm theo Tờ trình số </t>
    </r>
    <r>
      <rPr>
        <b/>
        <i/>
        <sz val="12"/>
        <color theme="0"/>
        <rFont val="Times New Roman"/>
        <family val="1"/>
      </rPr>
      <t>2069</t>
    </r>
    <r>
      <rPr>
        <i/>
        <sz val="12"/>
        <color theme="0"/>
        <rFont val="Times New Roman"/>
        <family val="1"/>
      </rPr>
      <t xml:space="preserve"> /TTr-UBND ngày 12 tháng 11 năm 2020 của UBND tỉnh)</t>
    </r>
  </si>
  <si>
    <r>
      <t xml:space="preserve">(Kèm theo Tờ trình số  </t>
    </r>
    <r>
      <rPr>
        <b/>
        <i/>
        <sz val="11.5"/>
        <color theme="0"/>
        <rFont val="Times New Roman"/>
        <family val="1"/>
      </rPr>
      <t>2069</t>
    </r>
    <r>
      <rPr>
        <i/>
        <sz val="11.5"/>
        <color theme="0"/>
        <rFont val="Times New Roman"/>
        <family val="1"/>
      </rPr>
      <t>/TTr-UBND ngày 12 tháng 11 năm 2020 của UBND tỉnh)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</si>
</sst>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_);_(* \(#,##0\);_(* &quot;-&quot;??_);_(@_)"/>
    <numFmt numFmtId="166" formatCode="###,###,###"/>
    <numFmt numFmtId="167" formatCode="#,###;[Red]\-#,###"/>
  </numFmts>
  <fonts count="7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Times New Roman"/>
      <family val="1"/>
    </font>
    <font>
      <sz val="12"/>
      <name val="Times New Roman"/>
      <family val="1"/>
    </font>
    <font>
      <sz val="12"/>
      <name val=".VnTime"/>
      <family val="2"/>
    </font>
    <font>
      <i/>
      <sz val="12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1"/>
      <color indexed="8"/>
      <name val="Calibri"/>
      <family val="2"/>
    </font>
    <font>
      <i/>
      <sz val="10"/>
      <name val="Times New Roman"/>
      <family val="1"/>
    </font>
    <font>
      <sz val="14"/>
      <color indexed="8"/>
      <name val="Times New Roman"/>
      <family val="2"/>
      <charset val="163"/>
    </font>
    <font>
      <sz val="10"/>
      <name val="Arial"/>
      <family val="2"/>
      <charset val="163"/>
    </font>
    <font>
      <b/>
      <sz val="11"/>
      <name val="Times New Roman"/>
      <family val="1"/>
    </font>
    <font>
      <b/>
      <sz val="12"/>
      <name val="Times New Roman"/>
      <family val="1"/>
    </font>
    <font>
      <b/>
      <i/>
      <u/>
      <sz val="10"/>
      <name val="Times New Roman"/>
      <family val="1"/>
    </font>
    <font>
      <b/>
      <i/>
      <sz val="10"/>
      <name val="Times New Roman"/>
      <family val="1"/>
    </font>
    <font>
      <u/>
      <sz val="10"/>
      <name val="Times New Roman"/>
      <family val="1"/>
    </font>
    <font>
      <b/>
      <sz val="12"/>
      <color indexed="8"/>
      <name val=".VnTimeH"/>
      <family val="2"/>
    </font>
    <font>
      <b/>
      <sz val="12"/>
      <name val=".VnArial"/>
      <family val="2"/>
    </font>
    <font>
      <b/>
      <sz val="12"/>
      <color indexed="8"/>
      <name val="Times New Roman"/>
      <family val="1"/>
    </font>
    <font>
      <sz val="12"/>
      <name val=".VnTimeH"/>
      <family val="2"/>
    </font>
    <font>
      <b/>
      <sz val="12"/>
      <color indexed="12"/>
      <name val="Times New Roman"/>
      <family val="1"/>
    </font>
    <font>
      <b/>
      <sz val="12"/>
      <name val=".VnTimeH"/>
      <family val="2"/>
    </font>
    <font>
      <sz val="12"/>
      <name val="Arial"/>
      <family val="2"/>
    </font>
    <font>
      <u/>
      <sz val="12"/>
      <name val=".VnTimeH"/>
      <family val="2"/>
    </font>
    <font>
      <b/>
      <i/>
      <sz val="12"/>
      <name val="Times New Roman"/>
      <family val="1"/>
    </font>
    <font>
      <sz val="11"/>
      <name val=".VnArial Narrow"/>
      <family val="2"/>
    </font>
    <font>
      <sz val="12"/>
      <color indexed="10"/>
      <name val=".VnTimeH"/>
      <family val="2"/>
    </font>
    <font>
      <sz val="12"/>
      <color indexed="8"/>
      <name val="Times New Roman"/>
      <family val="1"/>
    </font>
    <font>
      <i/>
      <sz val="12"/>
      <name val=".VnTime"/>
      <family val="2"/>
    </font>
    <font>
      <b/>
      <u/>
      <sz val="12"/>
      <name val=".VnTime"/>
      <family val="2"/>
    </font>
    <font>
      <sz val="12"/>
      <color indexed="10"/>
      <name val="Times New Roman"/>
      <family val="1"/>
    </font>
    <font>
      <b/>
      <sz val="12"/>
      <name val=".VnTime"/>
      <family val="2"/>
    </font>
    <font>
      <b/>
      <sz val="12"/>
      <color indexed="10"/>
      <name val="Times New Roman"/>
      <family val="1"/>
    </font>
    <font>
      <b/>
      <sz val="10"/>
      <color indexed="8"/>
      <name val="Times New Roman"/>
      <family val="1"/>
    </font>
    <font>
      <sz val="10"/>
      <color indexed="12"/>
      <name val="Times New Roman"/>
      <family val="1"/>
    </font>
    <font>
      <sz val="10"/>
      <color indexed="36"/>
      <name val="Times New Roman"/>
      <family val="1"/>
    </font>
    <font>
      <sz val="12"/>
      <name val=".VnArial Narrow"/>
      <family val="2"/>
    </font>
    <font>
      <i/>
      <sz val="10"/>
      <color indexed="12"/>
      <name val="Times New Roman"/>
      <family val="1"/>
    </font>
    <font>
      <b/>
      <sz val="14"/>
      <color indexed="8"/>
      <name val="Times New Roman"/>
      <family val="1"/>
    </font>
    <font>
      <b/>
      <sz val="11"/>
      <color indexed="8"/>
      <name val="Times New Roman"/>
      <family val="1"/>
    </font>
    <font>
      <i/>
      <sz val="12"/>
      <color indexed="8"/>
      <name val="Times New Roman"/>
      <family val="1"/>
    </font>
    <font>
      <b/>
      <i/>
      <sz val="11"/>
      <color indexed="8"/>
      <name val="Times New Roman"/>
      <family val="1"/>
    </font>
    <font>
      <sz val="10"/>
      <color indexed="8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u/>
      <sz val="9"/>
      <color indexed="8"/>
      <name val="Times New Roman"/>
      <family val="1"/>
    </font>
    <font>
      <i/>
      <sz val="9"/>
      <color indexed="8"/>
      <name val="Times New Roman"/>
      <family val="1"/>
    </font>
    <font>
      <b/>
      <i/>
      <u/>
      <sz val="9"/>
      <color indexed="8"/>
      <name val="Times New Roman"/>
      <family val="1"/>
    </font>
    <font>
      <i/>
      <sz val="10"/>
      <color indexed="8"/>
      <name val="Times New Roman"/>
      <family val="1"/>
    </font>
    <font>
      <b/>
      <i/>
      <sz val="9"/>
      <color indexed="8"/>
      <name val="Times New Roman"/>
      <family val="1"/>
    </font>
    <font>
      <b/>
      <i/>
      <sz val="9"/>
      <name val="Times New Roman"/>
      <family val="1"/>
    </font>
    <font>
      <i/>
      <sz val="9"/>
      <name val="Times New Roman"/>
      <family val="1"/>
    </font>
    <font>
      <sz val="9"/>
      <color theme="1"/>
      <name val="Arial"/>
      <family val="2"/>
      <scheme val="minor"/>
    </font>
    <font>
      <u/>
      <sz val="9"/>
      <color indexed="8"/>
      <name val="Times New Roman"/>
      <family val="1"/>
    </font>
    <font>
      <sz val="9"/>
      <name val="Times New Roman"/>
      <family val="1"/>
    </font>
    <font>
      <i/>
      <sz val="11.5"/>
      <name val="Times New Roman"/>
      <family val="1"/>
    </font>
    <font>
      <sz val="9.5"/>
      <name val="Times New Roman"/>
      <family val="1"/>
    </font>
    <font>
      <b/>
      <u/>
      <sz val="9.5"/>
      <name val="Times New Roman"/>
      <family val="1"/>
    </font>
    <font>
      <b/>
      <i/>
      <sz val="9.5"/>
      <name val="Times New Roman"/>
      <family val="1"/>
    </font>
    <font>
      <i/>
      <sz val="9.5"/>
      <name val="Times New Roman"/>
      <family val="1"/>
    </font>
    <font>
      <b/>
      <sz val="9.5"/>
      <name val="Times New Roman"/>
      <family val="1"/>
    </font>
    <font>
      <b/>
      <sz val="9.5"/>
      <color rgb="FFFF0000"/>
      <name val="Times New Roman"/>
      <family val="1"/>
    </font>
    <font>
      <i/>
      <sz val="8"/>
      <name val="Times New Roman"/>
      <family val="1"/>
    </font>
    <font>
      <sz val="8"/>
      <name val="Times New Roman"/>
      <family val="1"/>
    </font>
    <font>
      <b/>
      <u/>
      <sz val="9"/>
      <name val="Times New Roman"/>
      <family val="1"/>
    </font>
    <font>
      <i/>
      <sz val="12"/>
      <color theme="0"/>
      <name val="Times New Roman"/>
      <family val="1"/>
    </font>
    <font>
      <b/>
      <i/>
      <sz val="12"/>
      <color theme="0"/>
      <name val="Times New Roman"/>
      <family val="1"/>
    </font>
    <font>
      <i/>
      <sz val="11.5"/>
      <color theme="0"/>
      <name val="Times New Roman"/>
      <family val="1"/>
    </font>
    <font>
      <b/>
      <i/>
      <sz val="11.5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8" fillId="0" borderId="0"/>
    <xf numFmtId="0" fontId="10" fillId="0" borderId="0"/>
    <xf numFmtId="0" fontId="11" fillId="0" borderId="0"/>
    <xf numFmtId="0" fontId="23" fillId="0" borderId="0"/>
    <xf numFmtId="0" fontId="26" fillId="0" borderId="0"/>
    <xf numFmtId="0" fontId="26" fillId="0" borderId="0"/>
    <xf numFmtId="0" fontId="37" fillId="0" borderId="0"/>
    <xf numFmtId="0" fontId="37" fillId="0" borderId="0"/>
  </cellStyleXfs>
  <cellXfs count="412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6" fillId="0" borderId="5" xfId="0" applyFont="1" applyFill="1" applyBorder="1" applyAlignment="1">
      <alignment horizontal="center" vertical="center" wrapText="1"/>
    </xf>
    <xf numFmtId="0" fontId="7" fillId="0" borderId="0" xfId="0" applyFont="1" applyFill="1"/>
    <xf numFmtId="3" fontId="2" fillId="0" borderId="0" xfId="0" applyNumberFormat="1" applyFont="1" applyFill="1"/>
    <xf numFmtId="0" fontId="9" fillId="0" borderId="0" xfId="0" applyFont="1" applyFill="1"/>
    <xf numFmtId="0" fontId="9" fillId="0" borderId="7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center"/>
    </xf>
    <xf numFmtId="0" fontId="6" fillId="0" borderId="0" xfId="0" applyFont="1" applyFill="1"/>
    <xf numFmtId="3" fontId="9" fillId="0" borderId="0" xfId="0" applyNumberFormat="1" applyFont="1" applyFill="1" applyAlignment="1">
      <alignment horizontal="center"/>
    </xf>
    <xf numFmtId="0" fontId="7" fillId="0" borderId="6" xfId="0" applyFont="1" applyFill="1" applyBorder="1" applyAlignment="1">
      <alignment horizontal="center"/>
    </xf>
    <xf numFmtId="2" fontId="7" fillId="0" borderId="6" xfId="0" applyNumberFormat="1" applyFont="1" applyBorder="1" applyAlignment="1">
      <alignment vertical="center" wrapText="1"/>
    </xf>
    <xf numFmtId="0" fontId="14" fillId="0" borderId="7" xfId="0" applyFont="1" applyFill="1" applyBorder="1" applyAlignment="1">
      <alignment horizontal="center"/>
    </xf>
    <xf numFmtId="2" fontId="15" fillId="0" borderId="7" xfId="0" applyNumberFormat="1" applyFont="1" applyBorder="1" applyAlignment="1">
      <alignment vertical="center" wrapText="1"/>
    </xf>
    <xf numFmtId="0" fontId="15" fillId="0" borderId="0" xfId="0" applyFont="1" applyFill="1"/>
    <xf numFmtId="2" fontId="7" fillId="0" borderId="7" xfId="0" applyNumberFormat="1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vertical="center" wrapText="1"/>
    </xf>
    <xf numFmtId="3" fontId="7" fillId="0" borderId="7" xfId="0" applyNumberFormat="1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/>
    </xf>
    <xf numFmtId="3" fontId="2" fillId="0" borderId="7" xfId="0" applyNumberFormat="1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/>
    </xf>
    <xf numFmtId="0" fontId="9" fillId="0" borderId="7" xfId="0" applyFont="1" applyFill="1" applyBorder="1" applyAlignment="1">
      <alignment horizontal="left"/>
    </xf>
    <xf numFmtId="3" fontId="2" fillId="0" borderId="7" xfId="0" applyNumberFormat="1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5" applyNumberFormat="1" applyFont="1" applyFill="1" applyBorder="1" applyAlignment="1" applyProtection="1">
      <alignment horizontal="left" vertical="center"/>
    </xf>
    <xf numFmtId="0" fontId="2" fillId="0" borderId="7" xfId="4" applyNumberFormat="1" applyFont="1" applyFill="1" applyBorder="1" applyAlignment="1" applyProtection="1">
      <alignment horizontal="left" vertical="center" wrapText="1"/>
    </xf>
    <xf numFmtId="3" fontId="7" fillId="0" borderId="7" xfId="0" applyNumberFormat="1" applyFont="1" applyFill="1" applyBorder="1" applyAlignment="1">
      <alignment horizontal="center" vertical="center" wrapText="1"/>
    </xf>
    <xf numFmtId="4" fontId="7" fillId="0" borderId="7" xfId="0" applyNumberFormat="1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left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2" fontId="7" fillId="0" borderId="7" xfId="0" applyNumberFormat="1" applyFont="1" applyFill="1" applyBorder="1" applyAlignment="1">
      <alignment horizontal="center" vertical="center" wrapText="1"/>
    </xf>
    <xf numFmtId="2" fontId="7" fillId="0" borderId="7" xfId="0" applyNumberFormat="1" applyFont="1" applyFill="1" applyBorder="1" applyAlignment="1">
      <alignment horizontal="left" vertical="center" wrapText="1"/>
    </xf>
    <xf numFmtId="1" fontId="2" fillId="0" borderId="7" xfId="0" applyNumberFormat="1" applyFont="1" applyFill="1" applyBorder="1" applyAlignment="1">
      <alignment horizontal="center" vertical="center" wrapText="1"/>
    </xf>
    <xf numFmtId="2" fontId="2" fillId="0" borderId="7" xfId="0" applyNumberFormat="1" applyFont="1" applyFill="1" applyBorder="1" applyAlignment="1">
      <alignment horizontal="left" vertical="center" wrapText="1"/>
    </xf>
    <xf numFmtId="0" fontId="16" fillId="0" borderId="0" xfId="0" applyFont="1" applyFill="1"/>
    <xf numFmtId="1" fontId="2" fillId="0" borderId="7" xfId="0" applyNumberFormat="1" applyFont="1" applyFill="1" applyBorder="1" applyAlignment="1">
      <alignment horizontal="center"/>
    </xf>
    <xf numFmtId="2" fontId="6" fillId="0" borderId="10" xfId="0" applyNumberFormat="1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17" fillId="0" borderId="0" xfId="0" applyFont="1" applyFill="1" applyAlignment="1">
      <alignment horizontal="left"/>
    </xf>
    <xf numFmtId="0" fontId="18" fillId="0" borderId="0" xfId="0" applyFont="1" applyFill="1" applyAlignment="1">
      <alignment horizontal="center"/>
    </xf>
    <xf numFmtId="0" fontId="4" fillId="0" borderId="0" xfId="0" applyFont="1"/>
    <xf numFmtId="0" fontId="20" fillId="0" borderId="0" xfId="0" applyFont="1"/>
    <xf numFmtId="0" fontId="21" fillId="2" borderId="12" xfId="0" applyFont="1" applyFill="1" applyBorder="1" applyAlignment="1">
      <alignment horizontal="center" vertical="center" wrapText="1"/>
    </xf>
    <xf numFmtId="0" fontId="22" fillId="0" borderId="0" xfId="0" applyFont="1"/>
    <xf numFmtId="0" fontId="3" fillId="0" borderId="7" xfId="6" applyFont="1" applyFill="1" applyBorder="1" applyAlignment="1">
      <alignment horizontal="center"/>
    </xf>
    <xf numFmtId="2" fontId="3" fillId="0" borderId="7" xfId="0" applyNumberFormat="1" applyFont="1" applyBorder="1" applyAlignment="1">
      <alignment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2" borderId="7" xfId="0" applyNumberFormat="1" applyFont="1" applyFill="1" applyBorder="1" applyAlignment="1">
      <alignment horizontal="right" vertical="center" wrapText="1"/>
    </xf>
    <xf numFmtId="0" fontId="24" fillId="0" borderId="0" xfId="0" applyFont="1"/>
    <xf numFmtId="0" fontId="3" fillId="2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/>
    </xf>
    <xf numFmtId="3" fontId="25" fillId="0" borderId="7" xfId="0" applyNumberFormat="1" applyFont="1" applyBorder="1" applyAlignment="1">
      <alignment horizontal="right" vertical="center" wrapText="1"/>
    </xf>
    <xf numFmtId="3" fontId="25" fillId="2" borderId="7" xfId="0" applyNumberFormat="1" applyFont="1" applyFill="1" applyBorder="1" applyAlignment="1">
      <alignment horizontal="right" vertical="center" wrapText="1"/>
    </xf>
    <xf numFmtId="0" fontId="3" fillId="0" borderId="7" xfId="7" applyFont="1" applyBorder="1" applyAlignment="1">
      <alignment horizontal="left"/>
    </xf>
    <xf numFmtId="0" fontId="3" fillId="0" borderId="7" xfId="0" applyFont="1" applyFill="1" applyBorder="1" applyAlignment="1">
      <alignment wrapText="1"/>
    </xf>
    <xf numFmtId="3" fontId="5" fillId="2" borderId="7" xfId="0" applyNumberFormat="1" applyFont="1" applyFill="1" applyBorder="1" applyAlignment="1">
      <alignment horizontal="right" vertical="center" wrapText="1"/>
    </xf>
    <xf numFmtId="0" fontId="27" fillId="0" borderId="0" xfId="0" applyFont="1"/>
    <xf numFmtId="3" fontId="4" fillId="0" borderId="0" xfId="0" applyNumberFormat="1" applyFont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left"/>
    </xf>
    <xf numFmtId="3" fontId="3" fillId="0" borderId="7" xfId="0" applyNumberFormat="1" applyFont="1" applyBorder="1" applyAlignment="1">
      <alignment horizontal="right"/>
    </xf>
    <xf numFmtId="3" fontId="28" fillId="0" borderId="7" xfId="0" applyNumberFormat="1" applyFont="1" applyBorder="1" applyAlignment="1">
      <alignment horizontal="right"/>
    </xf>
    <xf numFmtId="0" fontId="5" fillId="0" borderId="7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left" vertical="center" wrapText="1"/>
    </xf>
    <xf numFmtId="3" fontId="5" fillId="0" borderId="7" xfId="0" applyNumberFormat="1" applyFont="1" applyBorder="1" applyAlignment="1">
      <alignment horizontal="right"/>
    </xf>
    <xf numFmtId="0" fontId="29" fillId="0" borderId="0" xfId="0" applyFont="1"/>
    <xf numFmtId="3" fontId="3" fillId="2" borderId="7" xfId="0" applyNumberFormat="1" applyFont="1" applyFill="1" applyBorder="1" applyAlignment="1">
      <alignment horizontal="right" wrapText="1"/>
    </xf>
    <xf numFmtId="3" fontId="30" fillId="0" borderId="0" xfId="0" applyNumberFormat="1" applyFont="1"/>
    <xf numFmtId="0" fontId="30" fillId="0" borderId="0" xfId="0" applyFont="1"/>
    <xf numFmtId="3" fontId="31" fillId="0" borderId="7" xfId="0" applyNumberFormat="1" applyFont="1" applyBorder="1" applyAlignment="1">
      <alignment horizontal="right"/>
    </xf>
    <xf numFmtId="3" fontId="32" fillId="0" borderId="0" xfId="0" applyNumberFormat="1" applyFont="1"/>
    <xf numFmtId="0" fontId="32" fillId="0" borderId="0" xfId="0" applyFont="1"/>
    <xf numFmtId="3" fontId="31" fillId="2" borderId="7" xfId="0" applyNumberFormat="1" applyFont="1" applyFill="1" applyBorder="1" applyAlignment="1">
      <alignment horizontal="right" vertical="center" wrapText="1"/>
    </xf>
    <xf numFmtId="3" fontId="31" fillId="2" borderId="7" xfId="0" applyNumberFormat="1" applyFont="1" applyFill="1" applyBorder="1" applyAlignment="1">
      <alignment horizontal="right" wrapText="1"/>
    </xf>
    <xf numFmtId="3" fontId="28" fillId="0" borderId="7" xfId="0" applyNumberFormat="1" applyFont="1" applyFill="1" applyBorder="1" applyAlignment="1">
      <alignment horizontal="right"/>
    </xf>
    <xf numFmtId="0" fontId="3" fillId="0" borderId="7" xfId="0" applyFont="1" applyFill="1" applyBorder="1" applyAlignment="1">
      <alignment horizontal="left" vertical="center" wrapText="1"/>
    </xf>
    <xf numFmtId="3" fontId="13" fillId="0" borderId="10" xfId="0" applyNumberFormat="1" applyFont="1" applyBorder="1" applyAlignment="1">
      <alignment horizontal="right" vertical="center" wrapText="1"/>
    </xf>
    <xf numFmtId="3" fontId="33" fillId="0" borderId="10" xfId="0" applyNumberFormat="1" applyFont="1" applyBorder="1" applyAlignment="1">
      <alignment horizontal="right" vertical="center" wrapText="1"/>
    </xf>
    <xf numFmtId="0" fontId="13" fillId="2" borderId="6" xfId="0" applyFont="1" applyFill="1" applyBorder="1" applyAlignment="1">
      <alignment horizontal="center" vertical="center" wrapText="1"/>
    </xf>
    <xf numFmtId="2" fontId="13" fillId="0" borderId="6" xfId="0" applyNumberFormat="1" applyFont="1" applyBorder="1" applyAlignment="1">
      <alignment vertical="center" wrapText="1"/>
    </xf>
    <xf numFmtId="3" fontId="13" fillId="0" borderId="6" xfId="0" applyNumberFormat="1" applyFont="1" applyBorder="1" applyAlignment="1">
      <alignment horizontal="right" vertical="center" wrapText="1"/>
    </xf>
    <xf numFmtId="0" fontId="13" fillId="0" borderId="7" xfId="6" applyFont="1" applyFill="1" applyBorder="1" applyAlignment="1">
      <alignment horizontal="center"/>
    </xf>
    <xf numFmtId="166" fontId="13" fillId="0" borderId="7" xfId="6" applyNumberFormat="1" applyFont="1" applyFill="1" applyBorder="1"/>
    <xf numFmtId="3" fontId="13" fillId="0" borderId="7" xfId="0" applyNumberFormat="1" applyFont="1" applyBorder="1" applyAlignment="1">
      <alignment horizontal="right" vertical="center" wrapText="1"/>
    </xf>
    <xf numFmtId="166" fontId="5" fillId="0" borderId="7" xfId="6" applyNumberFormat="1" applyFont="1" applyFill="1" applyBorder="1"/>
    <xf numFmtId="3" fontId="13" fillId="2" borderId="7" xfId="0" applyNumberFormat="1" applyFont="1" applyFill="1" applyBorder="1" applyAlignment="1">
      <alignment horizontal="right" vertical="center" wrapText="1"/>
    </xf>
    <xf numFmtId="0" fontId="13" fillId="2" borderId="7" xfId="0" applyFont="1" applyFill="1" applyBorder="1" applyAlignment="1">
      <alignment horizontal="center" vertical="center" wrapText="1"/>
    </xf>
    <xf numFmtId="2" fontId="13" fillId="0" borderId="7" xfId="0" applyNumberFormat="1" applyFont="1" applyBorder="1" applyAlignment="1">
      <alignment vertical="center" wrapText="1"/>
    </xf>
    <xf numFmtId="0" fontId="13" fillId="0" borderId="7" xfId="0" applyFont="1" applyFill="1" applyBorder="1" applyAlignment="1">
      <alignment wrapText="1"/>
    </xf>
    <xf numFmtId="0" fontId="13" fillId="0" borderId="7" xfId="0" applyFont="1" applyFill="1" applyBorder="1" applyAlignment="1">
      <alignment horizontal="left"/>
    </xf>
    <xf numFmtId="0" fontId="33" fillId="2" borderId="7" xfId="0" applyFont="1" applyFill="1" applyBorder="1" applyAlignment="1">
      <alignment horizontal="center" wrapText="1"/>
    </xf>
    <xf numFmtId="4" fontId="33" fillId="0" borderId="7" xfId="0" applyNumberFormat="1" applyFont="1" applyFill="1" applyBorder="1" applyAlignment="1">
      <alignment horizontal="left" vertical="center" wrapText="1"/>
    </xf>
    <xf numFmtId="3" fontId="33" fillId="2" borderId="7" xfId="0" applyNumberFormat="1" applyFont="1" applyFill="1" applyBorder="1" applyAlignment="1">
      <alignment horizontal="right" wrapText="1"/>
    </xf>
    <xf numFmtId="3" fontId="13" fillId="0" borderId="7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left" vertical="center" wrapText="1"/>
    </xf>
    <xf numFmtId="3" fontId="13" fillId="2" borderId="7" xfId="0" applyNumberFormat="1" applyFont="1" applyFill="1" applyBorder="1" applyAlignment="1">
      <alignment horizontal="right" wrapText="1"/>
    </xf>
    <xf numFmtId="0" fontId="13" fillId="0" borderId="7" xfId="0" applyFont="1" applyFill="1" applyBorder="1" applyAlignment="1">
      <alignment horizontal="center"/>
    </xf>
    <xf numFmtId="0" fontId="0" fillId="0" borderId="0" xfId="0" applyFont="1"/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3" fontId="13" fillId="0" borderId="7" xfId="0" applyNumberFormat="1" applyFont="1" applyBorder="1" applyAlignment="1">
      <alignment horizontal="right"/>
    </xf>
    <xf numFmtId="3" fontId="33" fillId="0" borderId="7" xfId="0" applyNumberFormat="1" applyFont="1" applyBorder="1" applyAlignment="1">
      <alignment horizontal="right"/>
    </xf>
    <xf numFmtId="3" fontId="19" fillId="0" borderId="7" xfId="0" applyNumberFormat="1" applyFont="1" applyFill="1" applyBorder="1" applyAlignment="1">
      <alignment horizontal="right"/>
    </xf>
    <xf numFmtId="2" fontId="13" fillId="0" borderId="10" xfId="0" applyNumberFormat="1" applyFont="1" applyFill="1" applyBorder="1" applyAlignment="1">
      <alignment horizontal="center" vertical="center" wrapText="1"/>
    </xf>
    <xf numFmtId="2" fontId="13" fillId="0" borderId="10" xfId="0" applyNumberFormat="1" applyFont="1" applyFill="1" applyBorder="1" applyAlignment="1">
      <alignment horizontal="left" vertical="center" wrapText="1"/>
    </xf>
    <xf numFmtId="0" fontId="3" fillId="0" borderId="0" xfId="0" applyFont="1"/>
    <xf numFmtId="3" fontId="2" fillId="0" borderId="0" xfId="0" applyNumberFormat="1" applyFont="1" applyFill="1" applyAlignment="1">
      <alignment horizontal="left"/>
    </xf>
    <xf numFmtId="0" fontId="2" fillId="0" borderId="0" xfId="0" applyNumberFormat="1" applyFont="1" applyFill="1"/>
    <xf numFmtId="0" fontId="35" fillId="0" borderId="0" xfId="0" applyNumberFormat="1" applyFont="1" applyFill="1"/>
    <xf numFmtId="3" fontId="7" fillId="0" borderId="12" xfId="0" applyNumberFormat="1" applyFont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right" vertical="center" wrapText="1"/>
    </xf>
    <xf numFmtId="3" fontId="7" fillId="0" borderId="6" xfId="0" applyNumberFormat="1" applyFont="1" applyBorder="1" applyAlignment="1">
      <alignment horizontal="center"/>
    </xf>
    <xf numFmtId="3" fontId="7" fillId="0" borderId="6" xfId="0" applyNumberFormat="1" applyFont="1" applyBorder="1" applyAlignment="1">
      <alignment horizontal="left"/>
    </xf>
    <xf numFmtId="3" fontId="7" fillId="0" borderId="7" xfId="0" applyNumberFormat="1" applyFont="1" applyBorder="1" applyAlignment="1">
      <alignment horizontal="right" vertical="center" wrapText="1"/>
    </xf>
    <xf numFmtId="3" fontId="7" fillId="0" borderId="7" xfId="0" applyNumberFormat="1" applyFont="1" applyBorder="1" applyAlignment="1">
      <alignment horizontal="center"/>
    </xf>
    <xf numFmtId="3" fontId="7" fillId="0" borderId="7" xfId="0" applyNumberFormat="1" applyFont="1" applyBorder="1" applyAlignment="1">
      <alignment horizontal="left"/>
    </xf>
    <xf numFmtId="3" fontId="2" fillId="0" borderId="7" xfId="0" applyNumberFormat="1" applyFont="1" applyBorder="1" applyAlignment="1">
      <alignment horizontal="center" vertical="center" wrapText="1" shrinkToFit="1"/>
    </xf>
    <xf numFmtId="3" fontId="2" fillId="0" borderId="7" xfId="0" applyNumberFormat="1" applyFont="1" applyBorder="1" applyAlignment="1">
      <alignment vertical="center" wrapText="1"/>
    </xf>
    <xf numFmtId="3" fontId="2" fillId="0" borderId="7" xfId="0" applyNumberFormat="1" applyFont="1" applyBorder="1" applyAlignment="1">
      <alignment horizontal="right" vertical="center" wrapText="1"/>
    </xf>
    <xf numFmtId="3" fontId="35" fillId="0" borderId="7" xfId="0" applyNumberFormat="1" applyFont="1" applyBorder="1" applyAlignment="1">
      <alignment vertical="center" wrapText="1"/>
    </xf>
    <xf numFmtId="3" fontId="2" fillId="0" borderId="7" xfId="0" applyNumberFormat="1" applyFont="1" applyFill="1" applyBorder="1" applyAlignment="1">
      <alignment vertical="center" wrapText="1"/>
    </xf>
    <xf numFmtId="3" fontId="35" fillId="0" borderId="7" xfId="0" applyNumberFormat="1" applyFont="1" applyFill="1" applyBorder="1" applyAlignment="1">
      <alignment vertical="center" wrapText="1"/>
    </xf>
    <xf numFmtId="3" fontId="2" fillId="0" borderId="7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left" vertical="center" wrapText="1"/>
    </xf>
    <xf numFmtId="3" fontId="2" fillId="0" borderId="7" xfId="0" applyNumberFormat="1" applyFont="1" applyBorder="1" applyAlignment="1">
      <alignment horizontal="center"/>
    </xf>
    <xf numFmtId="3" fontId="9" fillId="0" borderId="7" xfId="0" applyNumberFormat="1" applyFont="1" applyBorder="1" applyAlignment="1">
      <alignment horizontal="left" vertical="center" wrapText="1"/>
    </xf>
    <xf numFmtId="3" fontId="2" fillId="0" borderId="7" xfId="0" applyNumberFormat="1" applyFont="1" applyBorder="1" applyAlignment="1">
      <alignment horizontal="left"/>
    </xf>
    <xf numFmtId="3" fontId="7" fillId="0" borderId="7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165" fontId="2" fillId="0" borderId="7" xfId="1" applyNumberFormat="1" applyFont="1" applyBorder="1" applyAlignment="1">
      <alignment vertical="center" wrapText="1"/>
    </xf>
    <xf numFmtId="0" fontId="2" fillId="0" borderId="0" xfId="0" applyFont="1"/>
    <xf numFmtId="3" fontId="2" fillId="0" borderId="0" xfId="0" applyNumberFormat="1" applyFont="1"/>
    <xf numFmtId="165" fontId="2" fillId="0" borderId="7" xfId="1" applyNumberFormat="1" applyFont="1" applyBorder="1" applyAlignment="1">
      <alignment horizontal="right" vertical="center" wrapText="1"/>
    </xf>
    <xf numFmtId="3" fontId="7" fillId="0" borderId="7" xfId="0" applyNumberFormat="1" applyFont="1" applyBorder="1" applyAlignment="1">
      <alignment vertical="center" wrapText="1"/>
    </xf>
    <xf numFmtId="3" fontId="2" fillId="2" borderId="7" xfId="8" applyNumberFormat="1" applyFont="1" applyFill="1" applyBorder="1" applyAlignment="1">
      <alignment horizontal="left" wrapText="1"/>
    </xf>
    <xf numFmtId="3" fontId="36" fillId="2" borderId="7" xfId="0" applyNumberFormat="1" applyFont="1" applyFill="1" applyBorder="1" applyAlignment="1">
      <alignment horizontal="center" vertical="center" wrapText="1"/>
    </xf>
    <xf numFmtId="167" fontId="36" fillId="2" borderId="7" xfId="9" applyNumberFormat="1" applyFont="1" applyFill="1" applyBorder="1" applyAlignment="1">
      <alignment horizontal="justify" vertical="center"/>
    </xf>
    <xf numFmtId="3" fontId="2" fillId="2" borderId="7" xfId="0" applyNumberFormat="1" applyFont="1" applyFill="1" applyBorder="1" applyAlignment="1">
      <alignment horizontal="right" vertical="center" wrapText="1"/>
    </xf>
    <xf numFmtId="3" fontId="35" fillId="2" borderId="7" xfId="0" applyNumberFormat="1" applyFont="1" applyFill="1" applyBorder="1" applyAlignment="1">
      <alignment vertical="center" wrapText="1"/>
    </xf>
    <xf numFmtId="3" fontId="7" fillId="2" borderId="7" xfId="0" applyNumberFormat="1" applyFont="1" applyFill="1" applyBorder="1" applyAlignment="1">
      <alignment horizontal="center" vertical="center" wrapText="1"/>
    </xf>
    <xf numFmtId="3" fontId="7" fillId="2" borderId="7" xfId="0" applyNumberFormat="1" applyFont="1" applyFill="1" applyBorder="1" applyAlignment="1">
      <alignment horizontal="left" vertical="center" wrapText="1"/>
    </xf>
    <xf numFmtId="167" fontId="36" fillId="2" borderId="7" xfId="9" applyNumberFormat="1" applyFont="1" applyFill="1" applyBorder="1" applyAlignment="1">
      <alignment vertical="center" wrapText="1"/>
    </xf>
    <xf numFmtId="3" fontId="7" fillId="2" borderId="7" xfId="0" applyNumberFormat="1" applyFont="1" applyFill="1" applyBorder="1" applyAlignment="1">
      <alignment horizontal="center"/>
    </xf>
    <xf numFmtId="3" fontId="36" fillId="2" borderId="7" xfId="0" applyNumberFormat="1" applyFont="1" applyFill="1" applyBorder="1" applyAlignment="1">
      <alignment horizontal="left"/>
    </xf>
    <xf numFmtId="3" fontId="2" fillId="2" borderId="7" xfId="0" applyNumberFormat="1" applyFont="1" applyFill="1" applyBorder="1" applyAlignment="1">
      <alignment vertical="center" wrapText="1"/>
    </xf>
    <xf numFmtId="3" fontId="9" fillId="0" borderId="7" xfId="0" applyNumberFormat="1" applyFont="1" applyBorder="1" applyAlignment="1">
      <alignment vertical="center" wrapText="1"/>
    </xf>
    <xf numFmtId="3" fontId="9" fillId="0" borderId="7" xfId="0" applyNumberFormat="1" applyFont="1" applyBorder="1" applyAlignment="1">
      <alignment horizontal="right" vertical="center" wrapText="1"/>
    </xf>
    <xf numFmtId="3" fontId="38" fillId="0" borderId="7" xfId="0" applyNumberFormat="1" applyFont="1" applyBorder="1" applyAlignment="1">
      <alignment vertical="center" wrapText="1"/>
    </xf>
    <xf numFmtId="3" fontId="36" fillId="2" borderId="7" xfId="0" applyNumberFormat="1" applyFont="1" applyFill="1" applyBorder="1" applyAlignment="1">
      <alignment vertical="center" wrapText="1"/>
    </xf>
    <xf numFmtId="2" fontId="36" fillId="2" borderId="7" xfId="10" applyNumberFormat="1" applyFont="1" applyFill="1" applyBorder="1" applyAlignment="1">
      <alignment horizontal="left" vertical="center" wrapText="1"/>
    </xf>
    <xf numFmtId="2" fontId="2" fillId="0" borderId="7" xfId="10" applyNumberFormat="1" applyFont="1" applyFill="1" applyBorder="1" applyAlignment="1">
      <alignment horizontal="left" vertical="center" wrapText="1"/>
    </xf>
    <xf numFmtId="3" fontId="7" fillId="2" borderId="7" xfId="0" applyNumberFormat="1" applyFont="1" applyFill="1" applyBorder="1" applyAlignment="1">
      <alignment horizontal="left"/>
    </xf>
    <xf numFmtId="0" fontId="2" fillId="0" borderId="7" xfId="9" applyNumberFormat="1" applyFont="1" applyFill="1" applyBorder="1" applyAlignment="1">
      <alignment horizontal="left" vertical="center" wrapText="1"/>
    </xf>
    <xf numFmtId="0" fontId="36" fillId="2" borderId="7" xfId="10" applyFont="1" applyFill="1" applyBorder="1" applyAlignment="1">
      <alignment vertical="center" wrapText="1"/>
    </xf>
    <xf numFmtId="3" fontId="36" fillId="0" borderId="7" xfId="0" applyNumberFormat="1" applyFont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center" vertical="center" wrapText="1"/>
    </xf>
    <xf numFmtId="3" fontId="9" fillId="2" borderId="7" xfId="0" applyNumberFormat="1" applyFont="1" applyFill="1" applyBorder="1" applyAlignment="1">
      <alignment horizontal="left"/>
    </xf>
    <xf numFmtId="3" fontId="2" fillId="2" borderId="7" xfId="0" applyNumberFormat="1" applyFont="1" applyFill="1" applyBorder="1" applyAlignment="1">
      <alignment horizontal="left" vertical="center" wrapText="1"/>
    </xf>
    <xf numFmtId="0" fontId="36" fillId="2" borderId="7" xfId="10" applyFont="1" applyFill="1" applyBorder="1"/>
    <xf numFmtId="3" fontId="2" fillId="0" borderId="7" xfId="0" applyNumberFormat="1" applyFont="1" applyFill="1" applyBorder="1" applyAlignment="1">
      <alignment horizontal="left"/>
    </xf>
    <xf numFmtId="3" fontId="6" fillId="0" borderId="7" xfId="0" applyNumberFormat="1" applyFont="1" applyBorder="1" applyAlignment="1">
      <alignment horizontal="right" vertical="center" wrapText="1"/>
    </xf>
    <xf numFmtId="3" fontId="6" fillId="0" borderId="7" xfId="0" applyNumberFormat="1" applyFont="1" applyBorder="1" applyAlignment="1">
      <alignment vertical="center" wrapText="1"/>
    </xf>
    <xf numFmtId="0" fontId="7" fillId="0" borderId="10" xfId="0" applyFont="1" applyFill="1" applyBorder="1" applyAlignment="1">
      <alignment horizontal="left" vertical="center" wrapText="1"/>
    </xf>
    <xf numFmtId="3" fontId="7" fillId="2" borderId="7" xfId="0" applyNumberFormat="1" applyFont="1" applyFill="1" applyBorder="1" applyAlignment="1">
      <alignment horizontal="center" wrapText="1"/>
    </xf>
    <xf numFmtId="3" fontId="7" fillId="2" borderId="7" xfId="0" applyNumberFormat="1" applyFont="1" applyFill="1" applyBorder="1" applyAlignment="1">
      <alignment wrapText="1"/>
    </xf>
    <xf numFmtId="3" fontId="9" fillId="0" borderId="7" xfId="0" applyNumberFormat="1" applyFont="1" applyFill="1" applyBorder="1" applyAlignment="1">
      <alignment horizontal="left"/>
    </xf>
    <xf numFmtId="3" fontId="2" fillId="0" borderId="7" xfId="0" applyNumberFormat="1" applyFont="1" applyFill="1" applyBorder="1" applyAlignment="1">
      <alignment horizontal="center"/>
    </xf>
    <xf numFmtId="3" fontId="7" fillId="0" borderId="7" xfId="0" applyNumberFormat="1" applyFont="1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center" vertical="center" wrapText="1"/>
    </xf>
    <xf numFmtId="3" fontId="7" fillId="0" borderId="10" xfId="0" applyNumberFormat="1" applyFont="1" applyBorder="1" applyAlignment="1">
      <alignment horizontal="right" vertical="center" wrapText="1"/>
    </xf>
    <xf numFmtId="3" fontId="7" fillId="0" borderId="10" xfId="0" applyNumberFormat="1" applyFont="1" applyBorder="1" applyAlignment="1">
      <alignment vertical="center" wrapText="1"/>
    </xf>
    <xf numFmtId="0" fontId="34" fillId="0" borderId="0" xfId="0" applyFont="1" applyFill="1" applyAlignment="1">
      <alignment horizontal="left"/>
    </xf>
    <xf numFmtId="3" fontId="39" fillId="0" borderId="0" xfId="0" applyNumberFormat="1" applyFont="1" applyFill="1" applyAlignment="1">
      <alignment horizontal="center"/>
    </xf>
    <xf numFmtId="0" fontId="19" fillId="0" borderId="0" xfId="0" applyFont="1" applyFill="1" applyBorder="1"/>
    <xf numFmtId="0" fontId="28" fillId="0" borderId="0" xfId="0" applyFont="1" applyFill="1" applyBorder="1"/>
    <xf numFmtId="0" fontId="28" fillId="0" borderId="0" xfId="0" applyFont="1" applyFill="1"/>
    <xf numFmtId="0" fontId="40" fillId="0" borderId="0" xfId="0" applyFont="1" applyFill="1" applyAlignment="1">
      <alignment horizontal="center"/>
    </xf>
    <xf numFmtId="0" fontId="41" fillId="0" borderId="0" xfId="6" applyFont="1" applyFill="1" applyBorder="1" applyAlignment="1">
      <alignment horizontal="center"/>
    </xf>
    <xf numFmtId="0" fontId="42" fillId="0" borderId="11" xfId="6" applyFont="1" applyFill="1" applyBorder="1" applyAlignment="1">
      <alignment horizontal="right"/>
    </xf>
    <xf numFmtId="3" fontId="42" fillId="0" borderId="11" xfId="6" applyNumberFormat="1" applyFont="1" applyFill="1" applyBorder="1" applyAlignment="1">
      <alignment horizontal="right"/>
    </xf>
    <xf numFmtId="0" fontId="43" fillId="0" borderId="0" xfId="0" applyFont="1"/>
    <xf numFmtId="0" fontId="44" fillId="0" borderId="12" xfId="0" applyFont="1" applyBorder="1" applyAlignment="1">
      <alignment horizontal="center" vertical="center" wrapText="1"/>
    </xf>
    <xf numFmtId="3" fontId="43" fillId="0" borderId="0" xfId="0" applyNumberFormat="1" applyFont="1"/>
    <xf numFmtId="0" fontId="45" fillId="0" borderId="6" xfId="0" applyFont="1" applyBorder="1" applyAlignment="1">
      <alignment horizontal="center" vertical="center" wrapText="1"/>
    </xf>
    <xf numFmtId="0" fontId="46" fillId="0" borderId="6" xfId="0" applyFont="1" applyBorder="1" applyAlignment="1">
      <alignment horizontal="left" vertical="center" wrapText="1"/>
    </xf>
    <xf numFmtId="3" fontId="46" fillId="0" borderId="6" xfId="0" applyNumberFormat="1" applyFont="1" applyFill="1" applyBorder="1" applyAlignment="1">
      <alignment vertical="center" wrapText="1"/>
    </xf>
    <xf numFmtId="3" fontId="43" fillId="0" borderId="0" xfId="0" applyNumberFormat="1" applyFont="1" applyAlignment="1">
      <alignment vertical="center" wrapText="1"/>
    </xf>
    <xf numFmtId="0" fontId="43" fillId="0" borderId="0" xfId="0" applyFont="1" applyAlignment="1">
      <alignment vertical="center" wrapText="1"/>
    </xf>
    <xf numFmtId="0" fontId="47" fillId="0" borderId="7" xfId="0" applyFont="1" applyBorder="1" applyAlignment="1">
      <alignment horizontal="center" vertical="center" wrapText="1"/>
    </xf>
    <xf numFmtId="0" fontId="48" fillId="0" borderId="7" xfId="0" applyFont="1" applyBorder="1" applyAlignment="1">
      <alignment horizontal="left" vertical="center" wrapText="1"/>
    </xf>
    <xf numFmtId="3" fontId="48" fillId="0" borderId="7" xfId="0" applyNumberFormat="1" applyFont="1" applyBorder="1" applyAlignment="1">
      <alignment horizontal="right" vertical="center" wrapText="1"/>
    </xf>
    <xf numFmtId="3" fontId="49" fillId="0" borderId="0" xfId="0" applyNumberFormat="1" applyFont="1" applyAlignment="1">
      <alignment vertical="center" wrapText="1"/>
    </xf>
    <xf numFmtId="0" fontId="49" fillId="0" borderId="0" xfId="0" applyFont="1" applyAlignment="1">
      <alignment vertical="center" wrapText="1"/>
    </xf>
    <xf numFmtId="0" fontId="43" fillId="0" borderId="7" xfId="0" applyFont="1" applyBorder="1" applyAlignment="1">
      <alignment horizontal="center" vertical="center" wrapText="1"/>
    </xf>
    <xf numFmtId="3" fontId="45" fillId="0" borderId="7" xfId="0" applyNumberFormat="1" applyFont="1" applyBorder="1" applyAlignment="1">
      <alignment horizontal="left" vertical="center" wrapText="1"/>
    </xf>
    <xf numFmtId="3" fontId="44" fillId="0" borderId="7" xfId="0" applyNumberFormat="1" applyFont="1" applyBorder="1" applyAlignment="1">
      <alignment horizontal="right" vertical="center" wrapText="1"/>
    </xf>
    <xf numFmtId="3" fontId="45" fillId="0" borderId="7" xfId="0" applyNumberFormat="1" applyFont="1" applyFill="1" applyBorder="1" applyAlignment="1">
      <alignment horizontal="left" vertical="center" wrapText="1"/>
    </xf>
    <xf numFmtId="3" fontId="45" fillId="0" borderId="7" xfId="0" applyNumberFormat="1" applyFont="1" applyFill="1" applyBorder="1" applyAlignment="1">
      <alignment vertical="center" wrapText="1"/>
    </xf>
    <xf numFmtId="3" fontId="45" fillId="0" borderId="7" xfId="0" applyNumberFormat="1" applyFont="1" applyBorder="1" applyAlignment="1">
      <alignment horizontal="right" vertical="center" wrapText="1"/>
    </xf>
    <xf numFmtId="3" fontId="45" fillId="0" borderId="7" xfId="0" applyNumberFormat="1" applyFont="1" applyBorder="1" applyAlignment="1">
      <alignment vertical="center" wrapText="1"/>
    </xf>
    <xf numFmtId="0" fontId="43" fillId="0" borderId="7" xfId="0" applyFont="1" applyFill="1" applyBorder="1" applyAlignment="1">
      <alignment vertical="center" wrapText="1"/>
    </xf>
    <xf numFmtId="0" fontId="49" fillId="0" borderId="7" xfId="0" applyFont="1" applyFill="1" applyBorder="1" applyAlignment="1">
      <alignment horizontal="left" vertical="center" wrapText="1"/>
    </xf>
    <xf numFmtId="0" fontId="49" fillId="0" borderId="7" xfId="0" applyFont="1" applyBorder="1" applyAlignment="1">
      <alignment horizontal="center" vertical="center" wrapText="1"/>
    </xf>
    <xf numFmtId="3" fontId="47" fillId="0" borderId="7" xfId="0" applyNumberFormat="1" applyFont="1" applyFill="1" applyBorder="1" applyAlignment="1">
      <alignment vertical="center" wrapText="1"/>
    </xf>
    <xf numFmtId="3" fontId="47" fillId="0" borderId="7" xfId="0" applyNumberFormat="1" applyFont="1" applyBorder="1" applyAlignment="1">
      <alignment vertical="center" wrapText="1"/>
    </xf>
    <xf numFmtId="3" fontId="47" fillId="0" borderId="7" xfId="0" applyNumberFormat="1" applyFont="1" applyBorder="1" applyAlignment="1">
      <alignment horizontal="left" vertical="center" wrapText="1"/>
    </xf>
    <xf numFmtId="3" fontId="50" fillId="0" borderId="7" xfId="0" applyNumberFormat="1" applyFont="1" applyBorder="1" applyAlignment="1">
      <alignment horizontal="right" vertical="center" wrapText="1"/>
    </xf>
    <xf numFmtId="0" fontId="43" fillId="0" borderId="0" xfId="0" applyFont="1" applyAlignment="1">
      <alignment horizontal="center"/>
    </xf>
    <xf numFmtId="0" fontId="34" fillId="0" borderId="0" xfId="0" applyFont="1"/>
    <xf numFmtId="3" fontId="44" fillId="0" borderId="10" xfId="0" applyNumberFormat="1" applyFont="1" applyBorder="1" applyAlignment="1">
      <alignment horizontal="right" vertical="center" wrapText="1"/>
    </xf>
    <xf numFmtId="0" fontId="43" fillId="0" borderId="10" xfId="0" applyFont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left" vertical="center" wrapText="1"/>
    </xf>
    <xf numFmtId="3" fontId="45" fillId="0" borderId="10" xfId="0" applyNumberFormat="1" applyFont="1" applyBorder="1" applyAlignment="1">
      <alignment horizontal="right" vertical="center" wrapText="1"/>
    </xf>
    <xf numFmtId="3" fontId="46" fillId="0" borderId="6" xfId="6" applyNumberFormat="1" applyFont="1" applyFill="1" applyBorder="1" applyAlignment="1">
      <alignment horizontal="right" vertical="center" wrapText="1"/>
    </xf>
    <xf numFmtId="3" fontId="46" fillId="0" borderId="7" xfId="6" applyNumberFormat="1" applyFont="1" applyFill="1" applyBorder="1" applyAlignment="1">
      <alignment horizontal="right" vertical="center" wrapText="1"/>
    </xf>
    <xf numFmtId="3" fontId="45" fillId="0" borderId="7" xfId="6" applyNumberFormat="1" applyFont="1" applyFill="1" applyBorder="1" applyAlignment="1">
      <alignment vertical="center" wrapText="1"/>
    </xf>
    <xf numFmtId="3" fontId="45" fillId="0" borderId="7" xfId="6" applyNumberFormat="1" applyFont="1" applyFill="1" applyBorder="1" applyAlignment="1">
      <alignment horizontal="right" vertical="center" wrapText="1"/>
    </xf>
    <xf numFmtId="3" fontId="44" fillId="0" borderId="7" xfId="6" applyNumberFormat="1" applyFont="1" applyFill="1" applyBorder="1" applyAlignment="1">
      <alignment horizontal="right" vertical="center" wrapText="1"/>
    </xf>
    <xf numFmtId="3" fontId="44" fillId="0" borderId="7" xfId="6" applyNumberFormat="1" applyFont="1" applyFill="1" applyBorder="1" applyAlignment="1">
      <alignment vertical="center" wrapText="1"/>
    </xf>
    <xf numFmtId="3" fontId="51" fillId="2" borderId="7" xfId="6" applyNumberFormat="1" applyFont="1" applyFill="1" applyBorder="1" applyAlignment="1">
      <alignment vertical="center" wrapText="1"/>
    </xf>
    <xf numFmtId="3" fontId="51" fillId="2" borderId="7" xfId="6" applyNumberFormat="1" applyFont="1" applyFill="1" applyBorder="1" applyAlignment="1">
      <alignment horizontal="right" vertical="center" wrapText="1"/>
    </xf>
    <xf numFmtId="3" fontId="52" fillId="2" borderId="7" xfId="6" applyNumberFormat="1" applyFont="1" applyFill="1" applyBorder="1" applyAlignment="1">
      <alignment vertical="center" wrapText="1"/>
    </xf>
    <xf numFmtId="3" fontId="52" fillId="2" borderId="7" xfId="0" applyNumberFormat="1" applyFont="1" applyFill="1" applyBorder="1" applyAlignment="1">
      <alignment vertical="center" wrapText="1"/>
    </xf>
    <xf numFmtId="3" fontId="45" fillId="0" borderId="7" xfId="6" applyNumberFormat="1" applyFont="1" applyFill="1" applyBorder="1" applyAlignment="1">
      <alignment horizontal="center" vertical="center" wrapText="1"/>
    </xf>
    <xf numFmtId="3" fontId="46" fillId="0" borderId="10" xfId="6" applyNumberFormat="1" applyFont="1" applyFill="1" applyBorder="1" applyAlignment="1">
      <alignment horizontal="right" vertical="center" wrapText="1"/>
    </xf>
    <xf numFmtId="3" fontId="0" fillId="0" borderId="0" xfId="0" applyNumberFormat="1"/>
    <xf numFmtId="3" fontId="44" fillId="2" borderId="7" xfId="6" applyNumberFormat="1" applyFont="1" applyFill="1" applyBorder="1" applyAlignment="1">
      <alignment horizontal="right" vertical="center" wrapText="1"/>
    </xf>
    <xf numFmtId="3" fontId="45" fillId="2" borderId="7" xfId="6" applyNumberFormat="1" applyFont="1" applyFill="1" applyBorder="1" applyAlignment="1">
      <alignment horizontal="right" vertical="center" wrapText="1"/>
    </xf>
    <xf numFmtId="3" fontId="50" fillId="2" borderId="7" xfId="6" applyNumberFormat="1" applyFont="1" applyFill="1" applyBorder="1" applyAlignment="1">
      <alignment vertical="center" wrapText="1"/>
    </xf>
    <xf numFmtId="3" fontId="50" fillId="2" borderId="7" xfId="6" applyNumberFormat="1" applyFont="1" applyFill="1" applyBorder="1" applyAlignment="1">
      <alignment horizontal="right" vertical="center" wrapText="1"/>
    </xf>
    <xf numFmtId="3" fontId="47" fillId="2" borderId="7" xfId="6" applyNumberFormat="1" applyFont="1" applyFill="1" applyBorder="1" applyAlignment="1">
      <alignment vertical="center" wrapText="1"/>
    </xf>
    <xf numFmtId="3" fontId="47" fillId="2" borderId="7" xfId="0" applyNumberFormat="1" applyFont="1" applyFill="1" applyBorder="1" applyAlignment="1">
      <alignment vertical="center" wrapText="1"/>
    </xf>
    <xf numFmtId="3" fontId="50" fillId="0" borderId="7" xfId="6" applyNumberFormat="1" applyFont="1" applyFill="1" applyBorder="1" applyAlignment="1">
      <alignment vertical="center" wrapText="1"/>
    </xf>
    <xf numFmtId="3" fontId="47" fillId="0" borderId="7" xfId="6" applyNumberFormat="1" applyFont="1" applyFill="1" applyBorder="1" applyAlignment="1">
      <alignment vertical="center" wrapText="1"/>
    </xf>
    <xf numFmtId="0" fontId="47" fillId="0" borderId="7" xfId="0" applyFont="1" applyFill="1" applyBorder="1" applyAlignment="1">
      <alignment vertical="center" wrapText="1"/>
    </xf>
    <xf numFmtId="0" fontId="45" fillId="0" borderId="7" xfId="0" applyFont="1" applyFill="1" applyBorder="1" applyAlignment="1">
      <alignment vertical="center" wrapText="1"/>
    </xf>
    <xf numFmtId="0" fontId="45" fillId="0" borderId="0" xfId="0" applyFont="1" applyFill="1"/>
    <xf numFmtId="3" fontId="45" fillId="0" borderId="0" xfId="0" applyNumberFormat="1" applyFont="1" applyFill="1"/>
    <xf numFmtId="0" fontId="47" fillId="0" borderId="0" xfId="0" applyFont="1" applyFill="1"/>
    <xf numFmtId="0" fontId="46" fillId="0" borderId="6" xfId="6" applyFont="1" applyFill="1" applyBorder="1" applyAlignment="1">
      <alignment horizontal="center" vertical="center" wrapText="1"/>
    </xf>
    <xf numFmtId="0" fontId="46" fillId="0" borderId="6" xfId="6" applyFont="1" applyFill="1" applyBorder="1" applyAlignment="1">
      <alignment horizontal="left" vertical="center" wrapText="1"/>
    </xf>
    <xf numFmtId="0" fontId="45" fillId="0" borderId="0" xfId="0" applyFont="1" applyFill="1" applyAlignment="1">
      <alignment vertical="center" wrapText="1"/>
    </xf>
    <xf numFmtId="0" fontId="44" fillId="0" borderId="7" xfId="6" applyFont="1" applyFill="1" applyBorder="1" applyAlignment="1">
      <alignment horizontal="center" vertical="center" wrapText="1"/>
    </xf>
    <xf numFmtId="0" fontId="46" fillId="0" borderId="7" xfId="6" applyFont="1" applyFill="1" applyBorder="1" applyAlignment="1">
      <alignment horizontal="left" vertical="center" wrapText="1"/>
    </xf>
    <xf numFmtId="3" fontId="44" fillId="0" borderId="0" xfId="0" applyNumberFormat="1" applyFont="1" applyFill="1" applyAlignment="1">
      <alignment vertical="center" wrapText="1"/>
    </xf>
    <xf numFmtId="0" fontId="44" fillId="0" borderId="0" xfId="0" applyFont="1" applyFill="1" applyAlignment="1">
      <alignment vertical="center" wrapText="1"/>
    </xf>
    <xf numFmtId="0" fontId="46" fillId="0" borderId="7" xfId="6" applyFont="1" applyFill="1" applyBorder="1" applyAlignment="1">
      <alignment horizontal="center" vertical="center" wrapText="1"/>
    </xf>
    <xf numFmtId="3" fontId="45" fillId="0" borderId="0" xfId="0" applyNumberFormat="1" applyFont="1" applyFill="1" applyAlignment="1">
      <alignment vertical="center" wrapText="1"/>
    </xf>
    <xf numFmtId="0" fontId="45" fillId="0" borderId="7" xfId="6" applyFont="1" applyFill="1" applyBorder="1" applyAlignment="1">
      <alignment horizontal="center" vertical="center" wrapText="1"/>
    </xf>
    <xf numFmtId="166" fontId="45" fillId="0" borderId="7" xfId="6" applyNumberFormat="1" applyFont="1" applyFill="1" applyBorder="1" applyAlignment="1">
      <alignment vertical="center" wrapText="1"/>
    </xf>
    <xf numFmtId="3" fontId="46" fillId="0" borderId="0" xfId="0" applyNumberFormat="1" applyFont="1" applyFill="1" applyAlignment="1">
      <alignment vertical="center" wrapText="1"/>
    </xf>
    <xf numFmtId="0" fontId="46" fillId="0" borderId="0" xfId="0" applyFont="1" applyFill="1" applyAlignment="1">
      <alignment vertical="center" wrapText="1"/>
    </xf>
    <xf numFmtId="0" fontId="44" fillId="0" borderId="7" xfId="6" applyFont="1" applyFill="1" applyBorder="1" applyAlignment="1">
      <alignment horizontal="left" vertical="center" wrapText="1"/>
    </xf>
    <xf numFmtId="0" fontId="45" fillId="0" borderId="7" xfId="6" applyFont="1" applyFill="1" applyBorder="1" applyAlignment="1">
      <alignment horizontal="left" vertical="center" wrapText="1"/>
    </xf>
    <xf numFmtId="0" fontId="53" fillId="0" borderId="0" xfId="0" applyFont="1"/>
    <xf numFmtId="0" fontId="46" fillId="0" borderId="7" xfId="0" applyFont="1" applyFill="1" applyBorder="1" applyAlignment="1">
      <alignment horizontal="center" vertical="center" wrapText="1"/>
    </xf>
    <xf numFmtId="0" fontId="45" fillId="2" borderId="7" xfId="0" applyFont="1" applyFill="1" applyBorder="1" applyAlignment="1">
      <alignment horizontal="center" vertical="center" wrapText="1"/>
    </xf>
    <xf numFmtId="0" fontId="45" fillId="2" borderId="7" xfId="0" applyFont="1" applyFill="1" applyBorder="1" applyAlignment="1">
      <alignment horizontal="left" vertical="center" wrapText="1"/>
    </xf>
    <xf numFmtId="0" fontId="45" fillId="2" borderId="0" xfId="0" applyFont="1" applyFill="1" applyAlignment="1">
      <alignment vertical="center" wrapText="1"/>
    </xf>
    <xf numFmtId="0" fontId="45" fillId="2" borderId="7" xfId="0" applyFont="1" applyFill="1" applyBorder="1" applyAlignment="1">
      <alignment vertical="center" wrapText="1"/>
    </xf>
    <xf numFmtId="0" fontId="53" fillId="2" borderId="0" xfId="0" applyFont="1" applyFill="1"/>
    <xf numFmtId="0" fontId="47" fillId="2" borderId="7" xfId="0" applyFont="1" applyFill="1" applyBorder="1" applyAlignment="1">
      <alignment horizontal="center" vertical="center" wrapText="1"/>
    </xf>
    <xf numFmtId="0" fontId="47" fillId="2" borderId="7" xfId="0" applyFont="1" applyFill="1" applyBorder="1" applyAlignment="1">
      <alignment vertical="center" wrapText="1"/>
    </xf>
    <xf numFmtId="0" fontId="47" fillId="0" borderId="7" xfId="0" applyFont="1" applyFill="1" applyBorder="1" applyAlignment="1">
      <alignment horizontal="center" vertical="center" wrapText="1"/>
    </xf>
    <xf numFmtId="0" fontId="47" fillId="0" borderId="7" xfId="0" applyFont="1" applyBorder="1" applyAlignment="1">
      <alignment horizontal="left" vertical="center" wrapText="1"/>
    </xf>
    <xf numFmtId="0" fontId="47" fillId="0" borderId="0" xfId="0" applyFont="1" applyFill="1" applyAlignment="1">
      <alignment vertical="center" wrapText="1"/>
    </xf>
    <xf numFmtId="0" fontId="45" fillId="0" borderId="7" xfId="0" applyFont="1" applyFill="1" applyBorder="1" applyAlignment="1">
      <alignment horizontal="center" vertical="center" wrapText="1"/>
    </xf>
    <xf numFmtId="0" fontId="54" fillId="0" borderId="0" xfId="0" applyFont="1" applyFill="1" applyAlignment="1">
      <alignment vertical="center" wrapText="1"/>
    </xf>
    <xf numFmtId="0" fontId="45" fillId="0" borderId="7" xfId="6" applyFont="1" applyFill="1" applyBorder="1" applyAlignment="1">
      <alignment vertical="center" wrapText="1"/>
    </xf>
    <xf numFmtId="0" fontId="52" fillId="2" borderId="7" xfId="6" applyFont="1" applyFill="1" applyBorder="1" applyAlignment="1">
      <alignment horizontal="center" vertical="center" wrapText="1"/>
    </xf>
    <xf numFmtId="0" fontId="52" fillId="2" borderId="7" xfId="6" applyFont="1" applyFill="1" applyBorder="1" applyAlignment="1">
      <alignment vertical="center" wrapText="1"/>
    </xf>
    <xf numFmtId="0" fontId="52" fillId="2" borderId="0" xfId="0" applyFont="1" applyFill="1" applyAlignment="1">
      <alignment vertical="center" wrapText="1"/>
    </xf>
    <xf numFmtId="0" fontId="52" fillId="2" borderId="7" xfId="6" applyFont="1" applyFill="1" applyBorder="1" applyAlignment="1">
      <alignment horizontal="left" vertical="center" wrapText="1"/>
    </xf>
    <xf numFmtId="3" fontId="54" fillId="0" borderId="0" xfId="0" applyNumberFormat="1" applyFont="1" applyFill="1" applyAlignment="1">
      <alignment vertical="center" wrapText="1"/>
    </xf>
    <xf numFmtId="165" fontId="55" fillId="0" borderId="7" xfId="1" applyNumberFormat="1" applyFont="1" applyBorder="1" applyAlignment="1">
      <alignment vertical="center" wrapText="1"/>
    </xf>
    <xf numFmtId="0" fontId="46" fillId="0" borderId="10" xfId="6" applyFont="1" applyFill="1" applyBorder="1" applyAlignment="1">
      <alignment horizontal="center" vertical="center" wrapText="1"/>
    </xf>
    <xf numFmtId="0" fontId="46" fillId="0" borderId="10" xfId="6" applyFont="1" applyFill="1" applyBorder="1" applyAlignment="1">
      <alignment horizontal="left" vertical="center" wrapText="1"/>
    </xf>
    <xf numFmtId="0" fontId="46" fillId="0" borderId="0" xfId="6" applyFont="1" applyFill="1" applyBorder="1" applyAlignment="1">
      <alignment horizontal="center"/>
    </xf>
    <xf numFmtId="0" fontId="46" fillId="0" borderId="0" xfId="6" applyFont="1" applyFill="1" applyBorder="1" applyAlignment="1">
      <alignment horizontal="left"/>
    </xf>
    <xf numFmtId="3" fontId="44" fillId="0" borderId="0" xfId="6" applyNumberFormat="1" applyFont="1" applyFill="1" applyBorder="1"/>
    <xf numFmtId="4" fontId="44" fillId="0" borderId="0" xfId="6" applyNumberFormat="1" applyFont="1" applyFill="1" applyBorder="1"/>
    <xf numFmtId="3" fontId="46" fillId="0" borderId="0" xfId="6" applyNumberFormat="1" applyFont="1" applyFill="1" applyBorder="1"/>
    <xf numFmtId="4" fontId="46" fillId="0" borderId="0" xfId="6" applyNumberFormat="1" applyFont="1" applyFill="1" applyBorder="1"/>
    <xf numFmtId="0" fontId="45" fillId="0" borderId="0" xfId="6" applyFont="1" applyFill="1" applyBorder="1" applyAlignment="1">
      <alignment horizontal="center"/>
    </xf>
    <xf numFmtId="0" fontId="44" fillId="0" borderId="0" xfId="6" applyFont="1" applyFill="1" applyBorder="1" applyAlignment="1">
      <alignment horizontal="left"/>
    </xf>
    <xf numFmtId="3" fontId="46" fillId="0" borderId="0" xfId="0" applyNumberFormat="1" applyFont="1" applyFill="1" applyBorder="1"/>
    <xf numFmtId="0" fontId="46" fillId="0" borderId="0" xfId="0" applyFont="1" applyBorder="1" applyAlignment="1">
      <alignment horizontal="center"/>
    </xf>
    <xf numFmtId="49" fontId="46" fillId="0" borderId="0" xfId="0" applyNumberFormat="1" applyFont="1" applyFill="1" applyBorder="1" applyAlignment="1">
      <alignment horizontal="left"/>
    </xf>
    <xf numFmtId="3" fontId="46" fillId="0" borderId="0" xfId="0" applyNumberFormat="1" applyFont="1" applyBorder="1" applyAlignment="1">
      <alignment horizontal="right" vertical="center"/>
    </xf>
    <xf numFmtId="3" fontId="45" fillId="0" borderId="8" xfId="0" applyNumberFormat="1" applyFont="1" applyFill="1" applyBorder="1"/>
    <xf numFmtId="49" fontId="45" fillId="0" borderId="0" xfId="0" applyNumberFormat="1" applyFont="1" applyFill="1" applyBorder="1" applyAlignment="1">
      <alignment horizontal="left"/>
    </xf>
    <xf numFmtId="3" fontId="45" fillId="0" borderId="0" xfId="0" applyNumberFormat="1" applyFont="1" applyFill="1" applyBorder="1"/>
    <xf numFmtId="0" fontId="45" fillId="0" borderId="0" xfId="0" applyFont="1" applyFill="1" applyBorder="1" applyAlignment="1">
      <alignment horizontal="center"/>
    </xf>
    <xf numFmtId="0" fontId="45" fillId="0" borderId="0" xfId="6" applyFont="1" applyFill="1" applyBorder="1" applyAlignment="1">
      <alignment horizontal="left"/>
    </xf>
    <xf numFmtId="3" fontId="45" fillId="0" borderId="0" xfId="0" applyNumberFormat="1" applyFont="1" applyFill="1" applyBorder="1" applyAlignment="1">
      <alignment horizontal="right"/>
    </xf>
    <xf numFmtId="0" fontId="45" fillId="0" borderId="0" xfId="0" applyFont="1" applyFill="1" applyBorder="1"/>
    <xf numFmtId="0" fontId="47" fillId="0" borderId="0" xfId="0" applyFont="1" applyFill="1" applyBorder="1" applyAlignment="1">
      <alignment horizontal="center"/>
    </xf>
    <xf numFmtId="0" fontId="47" fillId="0" borderId="0" xfId="0" applyFont="1" applyFill="1" applyBorder="1"/>
    <xf numFmtId="0" fontId="46" fillId="0" borderId="0" xfId="0" applyFont="1" applyFill="1" applyBorder="1"/>
    <xf numFmtId="3" fontId="46" fillId="0" borderId="0" xfId="0" applyNumberFormat="1" applyFont="1" applyFill="1" applyBorder="1" applyAlignment="1">
      <alignment horizontal="right"/>
    </xf>
    <xf numFmtId="0" fontId="45" fillId="0" borderId="0" xfId="0" applyFont="1" applyBorder="1" applyAlignment="1">
      <alignment horizontal="center"/>
    </xf>
    <xf numFmtId="0" fontId="48" fillId="0" borderId="0" xfId="0" applyFont="1" applyFill="1" applyBorder="1"/>
    <xf numFmtId="0" fontId="45" fillId="0" borderId="0" xfId="6" applyFont="1" applyFill="1"/>
    <xf numFmtId="0" fontId="45" fillId="0" borderId="0" xfId="6" applyFont="1" applyFill="1" applyBorder="1"/>
    <xf numFmtId="3" fontId="45" fillId="0" borderId="0" xfId="6" applyNumberFormat="1" applyFont="1" applyFill="1"/>
    <xf numFmtId="0" fontId="53" fillId="0" borderId="0" xfId="0" applyFont="1" applyAlignment="1">
      <alignment vertical="center" wrapText="1"/>
    </xf>
    <xf numFmtId="0" fontId="0" fillId="0" borderId="12" xfId="0" applyBorder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7" xfId="0" applyNumberFormat="1" applyFont="1" applyFill="1" applyBorder="1" applyAlignment="1" applyProtection="1">
      <alignment horizontal="left" wrapText="1"/>
    </xf>
    <xf numFmtId="0" fontId="2" fillId="0" borderId="7" xfId="2" applyNumberFormat="1" applyFont="1" applyFill="1" applyBorder="1" applyAlignment="1" applyProtection="1">
      <alignment horizontal="left" wrapText="1"/>
    </xf>
    <xf numFmtId="0" fontId="2" fillId="0" borderId="7" xfId="3" applyNumberFormat="1" applyFont="1" applyFill="1" applyBorder="1" applyAlignment="1" applyProtection="1">
      <alignment horizontal="left" wrapText="1"/>
    </xf>
    <xf numFmtId="0" fontId="9" fillId="0" borderId="7" xfId="4" applyNumberFormat="1" applyFont="1" applyFill="1" applyBorder="1" applyAlignment="1" applyProtection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55" fillId="0" borderId="7" xfId="0" applyFont="1" applyFill="1" applyBorder="1" applyAlignment="1">
      <alignment horizontal="left" vertical="center" wrapText="1"/>
    </xf>
    <xf numFmtId="0" fontId="55" fillId="0" borderId="7" xfId="0" applyFont="1" applyFill="1" applyBorder="1" applyAlignment="1">
      <alignment horizontal="left"/>
    </xf>
    <xf numFmtId="3" fontId="58" fillId="0" borderId="7" xfId="0" applyNumberFormat="1" applyFont="1" applyFill="1" applyBorder="1" applyAlignment="1">
      <alignment horizontal="right" vertical="center" wrapText="1"/>
    </xf>
    <xf numFmtId="4" fontId="58" fillId="0" borderId="7" xfId="0" applyNumberFormat="1" applyFont="1" applyFill="1" applyBorder="1" applyAlignment="1">
      <alignment horizontal="right" vertical="center" wrapText="1"/>
    </xf>
    <xf numFmtId="3" fontId="59" fillId="0" borderId="7" xfId="0" applyNumberFormat="1" applyFont="1" applyFill="1" applyBorder="1" applyAlignment="1">
      <alignment horizontal="right" vertical="center" wrapText="1"/>
    </xf>
    <xf numFmtId="3" fontId="59" fillId="0" borderId="13" xfId="0" applyNumberFormat="1" applyFont="1" applyFill="1" applyBorder="1" applyAlignment="1">
      <alignment horizontal="right" vertical="center" wrapText="1"/>
    </xf>
    <xf numFmtId="4" fontId="59" fillId="0" borderId="7" xfId="0" applyNumberFormat="1" applyFont="1" applyFill="1" applyBorder="1" applyAlignment="1">
      <alignment horizontal="right" vertical="center" wrapText="1"/>
    </xf>
    <xf numFmtId="3" fontId="58" fillId="0" borderId="13" xfId="0" applyNumberFormat="1" applyFont="1" applyFill="1" applyBorder="1" applyAlignment="1">
      <alignment horizontal="right" vertical="center" wrapText="1"/>
    </xf>
    <xf numFmtId="3" fontId="57" fillId="0" borderId="7" xfId="0" applyNumberFormat="1" applyFont="1" applyFill="1" applyBorder="1" applyAlignment="1">
      <alignment horizontal="right"/>
    </xf>
    <xf numFmtId="4" fontId="57" fillId="0" borderId="7" xfId="0" applyNumberFormat="1" applyFont="1" applyFill="1" applyBorder="1" applyAlignment="1">
      <alignment horizontal="right"/>
    </xf>
    <xf numFmtId="3" fontId="60" fillId="0" borderId="7" xfId="0" applyNumberFormat="1" applyFont="1" applyFill="1" applyBorder="1" applyAlignment="1">
      <alignment horizontal="right"/>
    </xf>
    <xf numFmtId="4" fontId="60" fillId="0" borderId="7" xfId="0" applyNumberFormat="1" applyFont="1" applyFill="1" applyBorder="1" applyAlignment="1">
      <alignment horizontal="right"/>
    </xf>
    <xf numFmtId="3" fontId="60" fillId="0" borderId="7" xfId="0" applyNumberFormat="1" applyFont="1" applyFill="1" applyBorder="1" applyAlignment="1">
      <alignment horizontal="right" vertical="center" wrapText="1"/>
    </xf>
    <xf numFmtId="4" fontId="57" fillId="0" borderId="7" xfId="0" applyNumberFormat="1" applyFont="1" applyFill="1" applyBorder="1" applyAlignment="1">
      <alignment horizontal="right" vertical="center" wrapText="1"/>
    </xf>
    <xf numFmtId="3" fontId="57" fillId="0" borderId="7" xfId="4" applyNumberFormat="1" applyFont="1" applyFill="1" applyBorder="1" applyAlignment="1" applyProtection="1">
      <alignment horizontal="right" vertical="center" wrapText="1"/>
    </xf>
    <xf numFmtId="3" fontId="57" fillId="0" borderId="7" xfId="0" applyNumberFormat="1" applyFont="1" applyFill="1" applyBorder="1" applyAlignment="1">
      <alignment horizontal="right" vertical="center" wrapText="1"/>
    </xf>
    <xf numFmtId="3" fontId="58" fillId="0" borderId="7" xfId="0" applyNumberFormat="1" applyFont="1" applyFill="1" applyBorder="1" applyAlignment="1">
      <alignment horizontal="right"/>
    </xf>
    <xf numFmtId="3" fontId="57" fillId="0" borderId="7" xfId="0" applyNumberFormat="1" applyFont="1" applyFill="1" applyBorder="1"/>
    <xf numFmtId="3" fontId="58" fillId="0" borderId="7" xfId="0" applyNumberFormat="1" applyFont="1" applyFill="1" applyBorder="1"/>
    <xf numFmtId="3" fontId="61" fillId="0" borderId="7" xfId="0" applyNumberFormat="1" applyFont="1" applyFill="1" applyBorder="1"/>
    <xf numFmtId="3" fontId="62" fillId="0" borderId="7" xfId="0" applyNumberFormat="1" applyFont="1" applyFill="1" applyBorder="1"/>
    <xf numFmtId="4" fontId="58" fillId="0" borderId="7" xfId="0" applyNumberFormat="1" applyFont="1" applyFill="1" applyBorder="1" applyAlignment="1">
      <alignment horizontal="right"/>
    </xf>
    <xf numFmtId="3" fontId="61" fillId="0" borderId="7" xfId="0" applyNumberFormat="1" applyFont="1" applyFill="1" applyBorder="1" applyAlignment="1">
      <alignment horizontal="right"/>
    </xf>
    <xf numFmtId="3" fontId="57" fillId="0" borderId="7" xfId="0" applyNumberFormat="1" applyFont="1" applyFill="1" applyBorder="1" applyAlignment="1"/>
    <xf numFmtId="3" fontId="57" fillId="0" borderId="9" xfId="0" applyNumberFormat="1" applyFont="1" applyFill="1" applyBorder="1" applyAlignment="1">
      <alignment horizontal="right"/>
    </xf>
    <xf numFmtId="3" fontId="61" fillId="0" borderId="7" xfId="0" applyNumberFormat="1" applyFont="1" applyFill="1" applyBorder="1" applyAlignment="1">
      <alignment horizontal="right" vertical="center" wrapText="1"/>
    </xf>
    <xf numFmtId="2" fontId="58" fillId="0" borderId="7" xfId="0" applyNumberFormat="1" applyFont="1" applyFill="1" applyBorder="1" applyAlignment="1">
      <alignment horizontal="right" vertical="center" wrapText="1"/>
    </xf>
    <xf numFmtId="2" fontId="57" fillId="0" borderId="7" xfId="0" applyNumberFormat="1" applyFont="1" applyFill="1" applyBorder="1" applyAlignment="1">
      <alignment horizontal="right"/>
    </xf>
    <xf numFmtId="2" fontId="57" fillId="0" borderId="7" xfId="0" applyNumberFormat="1" applyFont="1" applyFill="1" applyBorder="1" applyAlignment="1"/>
    <xf numFmtId="3" fontId="61" fillId="0" borderId="10" xfId="0" applyNumberFormat="1" applyFont="1" applyFill="1" applyBorder="1" applyAlignment="1">
      <alignment horizontal="right" vertical="center" wrapText="1"/>
    </xf>
    <xf numFmtId="2" fontId="61" fillId="0" borderId="10" xfId="0" applyNumberFormat="1" applyFont="1" applyFill="1" applyBorder="1"/>
    <xf numFmtId="0" fontId="52" fillId="0" borderId="7" xfId="0" applyFont="1" applyFill="1" applyBorder="1" applyAlignment="1">
      <alignment horizontal="left"/>
    </xf>
    <xf numFmtId="0" fontId="63" fillId="2" borderId="7" xfId="4" applyNumberFormat="1" applyFont="1" applyFill="1" applyBorder="1" applyAlignment="1" applyProtection="1">
      <alignment horizontal="left"/>
    </xf>
    <xf numFmtId="3" fontId="64" fillId="0" borderId="7" xfId="0" applyNumberFormat="1" applyFont="1" applyFill="1" applyBorder="1" applyAlignment="1">
      <alignment horizontal="right" vertical="center" wrapText="1"/>
    </xf>
    <xf numFmtId="3" fontId="57" fillId="0" borderId="7" xfId="0" applyNumberFormat="1" applyFont="1" applyFill="1" applyBorder="1" applyAlignment="1">
      <alignment horizontal="right" wrapText="1"/>
    </xf>
    <xf numFmtId="3" fontId="7" fillId="0" borderId="7" xfId="0" applyNumberFormat="1" applyFont="1" applyBorder="1" applyAlignment="1">
      <alignment horizontal="left" wrapText="1"/>
    </xf>
    <xf numFmtId="3" fontId="55" fillId="2" borderId="7" xfId="0" applyNumberFormat="1" applyFont="1" applyFill="1" applyBorder="1" applyAlignment="1">
      <alignment horizontal="left"/>
    </xf>
    <xf numFmtId="3" fontId="65" fillId="0" borderId="7" xfId="0" applyNumberFormat="1" applyFont="1" applyFill="1" applyBorder="1" applyAlignment="1">
      <alignment horizontal="left"/>
    </xf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3" fontId="6" fillId="0" borderId="11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9" fillId="0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6" fillId="0" borderId="11" xfId="0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center"/>
    </xf>
    <xf numFmtId="0" fontId="6" fillId="0" borderId="1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0" fillId="0" borderId="12" xfId="0" applyBorder="1"/>
    <xf numFmtId="0" fontId="3" fillId="0" borderId="12" xfId="0" applyFont="1" applyBorder="1"/>
    <xf numFmtId="166" fontId="34" fillId="0" borderId="2" xfId="0" applyNumberFormat="1" applyFont="1" applyBorder="1" applyAlignment="1">
      <alignment horizontal="center" vertical="center" wrapText="1"/>
    </xf>
    <xf numFmtId="166" fontId="34" fillId="0" borderId="3" xfId="0" applyNumberFormat="1" applyFont="1" applyBorder="1" applyAlignment="1">
      <alignment horizontal="center" vertical="center" wrapText="1"/>
    </xf>
    <xf numFmtId="0" fontId="34" fillId="0" borderId="2" xfId="6" applyFont="1" applyFill="1" applyBorder="1" applyAlignment="1">
      <alignment horizontal="center" vertical="center" wrapText="1"/>
    </xf>
    <xf numFmtId="0" fontId="34" fillId="0" borderId="3" xfId="6" applyFont="1" applyFill="1" applyBorder="1" applyAlignment="1">
      <alignment horizontal="center" vertical="center" wrapText="1"/>
    </xf>
    <xf numFmtId="0" fontId="40" fillId="0" borderId="0" xfId="0" applyFont="1" applyFill="1" applyAlignment="1">
      <alignment horizontal="center"/>
    </xf>
    <xf numFmtId="0" fontId="39" fillId="0" borderId="0" xfId="0" applyFont="1" applyFill="1" applyBorder="1" applyAlignment="1">
      <alignment horizontal="center"/>
    </xf>
    <xf numFmtId="0" fontId="41" fillId="0" borderId="0" xfId="6" applyFont="1" applyFill="1" applyBorder="1" applyAlignment="1">
      <alignment horizontal="center"/>
    </xf>
    <xf numFmtId="0" fontId="42" fillId="0" borderId="11" xfId="6" applyFont="1" applyFill="1" applyBorder="1" applyAlignment="1">
      <alignment horizontal="right"/>
    </xf>
    <xf numFmtId="0" fontId="19" fillId="0" borderId="11" xfId="0" applyFont="1" applyBorder="1" applyAlignment="1">
      <alignment horizontal="right"/>
    </xf>
    <xf numFmtId="0" fontId="34" fillId="0" borderId="1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166" fontId="34" fillId="0" borderId="1" xfId="0" applyNumberFormat="1" applyFont="1" applyBorder="1" applyAlignment="1">
      <alignment horizontal="center" vertical="center"/>
    </xf>
    <xf numFmtId="166" fontId="34" fillId="0" borderId="5" xfId="0" applyNumberFormat="1" applyFont="1" applyBorder="1" applyAlignment="1">
      <alignment horizontal="center" vertical="center"/>
    </xf>
    <xf numFmtId="166" fontId="34" fillId="0" borderId="2" xfId="0" applyNumberFormat="1" applyFont="1" applyBorder="1" applyAlignment="1">
      <alignment horizontal="center" vertical="center"/>
    </xf>
    <xf numFmtId="166" fontId="34" fillId="0" borderId="3" xfId="0" applyNumberFormat="1" applyFont="1" applyBorder="1" applyAlignment="1">
      <alignment horizontal="center" vertical="center"/>
    </xf>
    <xf numFmtId="0" fontId="47" fillId="0" borderId="11" xfId="6" applyFont="1" applyFill="1" applyBorder="1" applyAlignment="1">
      <alignment horizontal="right"/>
    </xf>
    <xf numFmtId="0" fontId="44" fillId="0" borderId="0" xfId="0" applyFont="1" applyFill="1" applyAlignment="1">
      <alignment horizontal="center"/>
    </xf>
    <xf numFmtId="0" fontId="44" fillId="0" borderId="0" xfId="6" applyFont="1" applyFill="1" applyBorder="1" applyAlignment="1">
      <alignment horizontal="center" vertical="center" wrapText="1"/>
    </xf>
    <xf numFmtId="0" fontId="47" fillId="0" borderId="0" xfId="6" applyFont="1" applyFill="1" applyBorder="1" applyAlignment="1">
      <alignment horizontal="center" vertical="center" wrapText="1"/>
    </xf>
    <xf numFmtId="0" fontId="47" fillId="0" borderId="0" xfId="6" applyFont="1" applyFill="1" applyBorder="1" applyAlignment="1">
      <alignment horizontal="center"/>
    </xf>
    <xf numFmtId="0" fontId="44" fillId="0" borderId="6" xfId="6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horizontal="center" vertical="center" wrapText="1"/>
    </xf>
    <xf numFmtId="0" fontId="44" fillId="0" borderId="2" xfId="6" applyFont="1" applyFill="1" applyBorder="1" applyAlignment="1">
      <alignment horizontal="center" vertical="center" wrapText="1"/>
    </xf>
    <xf numFmtId="0" fontId="44" fillId="0" borderId="3" xfId="6" applyFont="1" applyFill="1" applyBorder="1" applyAlignment="1">
      <alignment horizontal="center" vertical="center" wrapText="1"/>
    </xf>
    <xf numFmtId="0" fontId="66" fillId="0" borderId="0" xfId="6" applyFont="1" applyFill="1" applyBorder="1" applyAlignment="1">
      <alignment horizontal="center"/>
    </xf>
    <xf numFmtId="0" fontId="68" fillId="0" borderId="0" xfId="0" applyFont="1" applyFill="1" applyAlignment="1">
      <alignment horizontal="center" vertical="center" wrapText="1"/>
    </xf>
    <xf numFmtId="0" fontId="66" fillId="0" borderId="0" xfId="0" applyFont="1" applyFill="1" applyAlignment="1">
      <alignment horizontal="center"/>
    </xf>
  </cellXfs>
  <cellStyles count="11">
    <cellStyle name="Comma" xfId="1" builtinId="3"/>
    <cellStyle name="Normal" xfId="0" builtinId="0"/>
    <cellStyle name="Normal 2" xfId="5"/>
    <cellStyle name="Normal 2 6" xfId="2"/>
    <cellStyle name="Normal 2_TK hang nam" xfId="3"/>
    <cellStyle name="Normal 4" xfId="4"/>
    <cellStyle name="Normal_Biểu 3B" xfId="6"/>
    <cellStyle name="Normal_Bo sung co muc tieu tu NSTW cho NSDP nam 2013 (Chi TX)" xfId="9"/>
    <cellStyle name="Normal_H040825- Can doi NSDP 2005_160502- pan1 Du toan tle phan tram p.chia va so b.sung c.doi (NQ)" xfId="10"/>
    <cellStyle name="Normal_In brief" xfId="7"/>
    <cellStyle name="Normal_Sheet1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GAN%20SACH\DU%20TOAN\2021\T&#7880;NH%202021\18-11%20DU%20TOAN%202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NH-DQ\Documents\Zalo%20Received%20Files\3.%20Phu%20lu%20cac%20tieu%20chi%20cac%20huyen%20giai%20doan%202021-2025%20PA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GAN%20SACH\DU%20TOAN\2021\gi&#225;o%20d&#7909;c%20c&#225;c%20huy&#7879;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GAN%20SACH\tong%20hop%20nguon\VAY\TONG%20HOP%20NO%20VAY%20KCHK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ƯỚC 2020"/>
      <sheetName val="2021-01"/>
      <sheetName val="2021-02"/>
      <sheetName val="2021-03"/>
      <sheetName val="tỉnh gọn"/>
      <sheetName val="2021-4a"/>
      <sheetName val="2021-4b"/>
      <sheetName val="đất 2021"/>
      <sheetName val="MTTW 21"/>
      <sheetName val="MT HTPTX 21"/>
      <sheetName val="điều chỉnh"/>
      <sheetName val="thuế 2021"/>
      <sheetName val="lương khối đảng"/>
      <sheetName val="THUE GIAO"/>
      <sheetName val="3 năm 2021-2023"/>
      <sheetName val="3 năm 2020-2022"/>
      <sheetName val="UOC 2019"/>
      <sheetName val="2020- 01"/>
      <sheetName val="04A -2020"/>
      <sheetName val="04B-2020 "/>
      <sheetName val="02-2020"/>
      <sheetName val="03-2020 NS TINH"/>
      <sheetName val="GON TINH"/>
      <sheetName val="IN TINH"/>
      <sheetName val="DT ĐẤT 2020"/>
      <sheetName val="TANG THU 2020"/>
      <sheetName val="MTTW 2020"/>
      <sheetName val="BSMT HUYEN 2020"/>
      <sheetName val="KP TTRA, MAT TRAN 2020"/>
      <sheetName val="PB XPATGT 2020"/>
      <sheetName val="LUONG KHOI DANG 2020"/>
      <sheetName val="KP DQTV"/>
      <sheetName val="KP DAN SO 2020"/>
      <sheetName val="KP THU Y, CN 2020"/>
      <sheetName val="KP BVTV, TT 2020"/>
      <sheetName val="2019 MUC TIEU TƯ"/>
      <sheetName val=" 2019-BSMT HUYEN"/>
      <sheetName val="21-11 TINH"/>
      <sheetName val="CUC THUE 2019"/>
      <sheetName val="đất"/>
      <sheetName val="VAN XA"/>
      <sheetName val="2019 Tăng thu TH 18; DT 19"/>
      <sheetName val="LUONG HUYEN"/>
      <sheetName val="LUONG KHOI DANG 2019"/>
      <sheetName val="KP ATGT  moi truong19"/>
      <sheetName val="GIAODANG 19"/>
      <sheetName val="KP TTRA, MT19"/>
      <sheetName val="GIAO THU 18"/>
      <sheetName val="GIAO CHI 18"/>
      <sheetName val="QPAN 18"/>
      <sheetName val="BQL DA"/>
      <sheetName val="VON TAP TRUNG"/>
      <sheetName val="BSCĐOI tinh lai -18"/>
      <sheetName val="KP YTE XA"/>
      <sheetName val="LUONG KHOI DANG"/>
      <sheetName val="DT CHI TX 2017"/>
    </sheetNames>
    <sheetDataSet>
      <sheetData sheetId="0"/>
      <sheetData sheetId="1">
        <row r="8">
          <cell r="C8">
            <v>12643089</v>
          </cell>
          <cell r="D8">
            <v>13679089</v>
          </cell>
          <cell r="E8">
            <v>13653788.5</v>
          </cell>
          <cell r="F8">
            <v>12073462</v>
          </cell>
          <cell r="G8">
            <v>13108462</v>
          </cell>
          <cell r="H8">
            <v>95.828472203083109</v>
          </cell>
          <cell r="I8">
            <v>96.006042571993845</v>
          </cell>
          <cell r="J8">
            <v>108.57252045850643</v>
          </cell>
        </row>
        <row r="9">
          <cell r="C9">
            <v>11938389</v>
          </cell>
          <cell r="D9">
            <v>12894389</v>
          </cell>
          <cell r="E9">
            <v>13125699.199999999</v>
          </cell>
          <cell r="F9">
            <v>11514562</v>
          </cell>
          <cell r="G9">
            <v>12264562</v>
          </cell>
          <cell r="H9">
            <v>95.115495584940092</v>
          </cell>
          <cell r="I9">
            <v>93.439304170554209</v>
          </cell>
          <cell r="J9">
            <v>106.51349135121248</v>
          </cell>
        </row>
        <row r="10">
          <cell r="C10">
            <v>4464000</v>
          </cell>
          <cell r="D10">
            <v>5500000</v>
          </cell>
          <cell r="E10">
            <v>5377400</v>
          </cell>
          <cell r="F10">
            <v>4393400</v>
          </cell>
          <cell r="G10">
            <v>5428400</v>
          </cell>
          <cell r="H10">
            <v>98.698181818181823</v>
          </cell>
          <cell r="I10">
            <v>100.94841373154313</v>
          </cell>
          <cell r="J10">
            <v>123.55806436928118</v>
          </cell>
        </row>
        <row r="11">
          <cell r="C11">
            <v>4244000</v>
          </cell>
          <cell r="D11">
            <v>5200000</v>
          </cell>
          <cell r="E11">
            <v>5187400</v>
          </cell>
          <cell r="F11">
            <v>4178400</v>
          </cell>
          <cell r="G11">
            <v>4928400</v>
          </cell>
          <cell r="H11">
            <v>94.776923076923083</v>
          </cell>
          <cell r="I11">
            <v>95.007132667617682</v>
          </cell>
          <cell r="J11">
            <v>117.94945433658816</v>
          </cell>
        </row>
        <row r="12">
          <cell r="C12">
            <v>150000</v>
          </cell>
          <cell r="D12">
            <v>150000</v>
          </cell>
          <cell r="E12">
            <v>150040</v>
          </cell>
          <cell r="F12">
            <v>150000</v>
          </cell>
          <cell r="G12">
            <v>150000</v>
          </cell>
          <cell r="H12">
            <v>100</v>
          </cell>
          <cell r="I12">
            <v>99.973340442548647</v>
          </cell>
          <cell r="J12">
            <v>100</v>
          </cell>
        </row>
        <row r="13">
          <cell r="C13">
            <v>125000</v>
          </cell>
          <cell r="D13">
            <v>125000</v>
          </cell>
          <cell r="E13">
            <v>93110</v>
          </cell>
          <cell r="F13">
            <v>106000</v>
          </cell>
          <cell r="G13">
            <v>106000</v>
          </cell>
          <cell r="H13">
            <v>84.8</v>
          </cell>
          <cell r="I13">
            <v>113.84384061862313</v>
          </cell>
          <cell r="J13">
            <v>100</v>
          </cell>
        </row>
        <row r="14">
          <cell r="C14">
            <v>60000</v>
          </cell>
          <cell r="D14">
            <v>60000</v>
          </cell>
          <cell r="E14">
            <v>103500</v>
          </cell>
          <cell r="F14">
            <v>70000</v>
          </cell>
          <cell r="G14">
            <v>70000</v>
          </cell>
          <cell r="H14">
            <v>116.66666666666667</v>
          </cell>
          <cell r="I14">
            <v>67.632850241545896</v>
          </cell>
          <cell r="J14">
            <v>100</v>
          </cell>
        </row>
        <row r="15">
          <cell r="C15">
            <v>610000</v>
          </cell>
          <cell r="D15">
            <v>610000</v>
          </cell>
          <cell r="E15">
            <v>538800</v>
          </cell>
          <cell r="F15">
            <v>580000</v>
          </cell>
          <cell r="G15">
            <v>580000</v>
          </cell>
          <cell r="H15">
            <v>95.081967213114751</v>
          </cell>
          <cell r="I15">
            <v>107.64662212323681</v>
          </cell>
          <cell r="J15">
            <v>100</v>
          </cell>
        </row>
        <row r="16">
          <cell r="C16">
            <v>350000</v>
          </cell>
          <cell r="D16">
            <v>350000</v>
          </cell>
          <cell r="E16">
            <v>248300</v>
          </cell>
          <cell r="F16">
            <v>300000</v>
          </cell>
          <cell r="G16">
            <v>300000</v>
          </cell>
          <cell r="H16">
            <v>85.714285714285708</v>
          </cell>
          <cell r="I16">
            <v>120.82158679017319</v>
          </cell>
          <cell r="J16">
            <v>100</v>
          </cell>
        </row>
        <row r="17">
          <cell r="C17">
            <v>6000</v>
          </cell>
          <cell r="D17">
            <v>6000</v>
          </cell>
          <cell r="E17">
            <v>6430</v>
          </cell>
          <cell r="F17">
            <v>6000</v>
          </cell>
          <cell r="G17">
            <v>6000</v>
          </cell>
          <cell r="H17">
            <v>100</v>
          </cell>
          <cell r="I17">
            <v>93.312597200622079</v>
          </cell>
          <cell r="J17">
            <v>100</v>
          </cell>
        </row>
        <row r="18">
          <cell r="C18">
            <v>135000</v>
          </cell>
          <cell r="D18">
            <v>401000</v>
          </cell>
          <cell r="E18">
            <v>486600</v>
          </cell>
          <cell r="F18">
            <v>145000</v>
          </cell>
          <cell r="G18">
            <v>195000</v>
          </cell>
          <cell r="H18">
            <v>48.628428927680801</v>
          </cell>
          <cell r="I18">
            <v>40.073982737361277</v>
          </cell>
          <cell r="J18">
            <v>134.48275862068965</v>
          </cell>
        </row>
        <row r="19">
          <cell r="C19">
            <v>175000</v>
          </cell>
          <cell r="D19">
            <v>175000</v>
          </cell>
          <cell r="E19">
            <v>175000</v>
          </cell>
          <cell r="F19">
            <v>165000</v>
          </cell>
          <cell r="G19">
            <v>165000</v>
          </cell>
          <cell r="H19">
            <v>94.285714285714278</v>
          </cell>
          <cell r="I19">
            <v>94.285714285714278</v>
          </cell>
          <cell r="J19">
            <v>100</v>
          </cell>
        </row>
        <row r="20">
          <cell r="C20">
            <v>265000</v>
          </cell>
          <cell r="D20">
            <v>265000</v>
          </cell>
          <cell r="E20">
            <v>207000</v>
          </cell>
          <cell r="F20">
            <v>228400</v>
          </cell>
          <cell r="G20">
            <v>228400</v>
          </cell>
          <cell r="H20">
            <v>86.188679245283012</v>
          </cell>
          <cell r="I20">
            <v>110.33816425120773</v>
          </cell>
          <cell r="J20">
            <v>100</v>
          </cell>
        </row>
        <row r="21">
          <cell r="C21">
            <v>35876</v>
          </cell>
          <cell r="D21">
            <v>35876</v>
          </cell>
          <cell r="E21">
            <v>26250</v>
          </cell>
          <cell r="F21">
            <v>38400</v>
          </cell>
          <cell r="G21">
            <v>38400</v>
          </cell>
          <cell r="H21">
            <v>107.03534396253762</v>
          </cell>
          <cell r="I21">
            <v>146.28571428571428</v>
          </cell>
          <cell r="J21">
            <v>100</v>
          </cell>
        </row>
        <row r="22">
          <cell r="C22">
            <v>229124</v>
          </cell>
          <cell r="D22">
            <v>229124</v>
          </cell>
          <cell r="E22">
            <v>180750</v>
          </cell>
          <cell r="F22">
            <v>190000</v>
          </cell>
          <cell r="G22">
            <v>190000</v>
          </cell>
          <cell r="H22">
            <v>82.924529948848658</v>
          </cell>
          <cell r="I22">
            <v>105.11756569847857</v>
          </cell>
          <cell r="J22">
            <v>100</v>
          </cell>
        </row>
        <row r="23">
          <cell r="C23">
            <v>37000</v>
          </cell>
          <cell r="D23">
            <v>37000</v>
          </cell>
          <cell r="E23">
            <v>41000</v>
          </cell>
          <cell r="F23">
            <v>37000</v>
          </cell>
          <cell r="G23">
            <v>37000</v>
          </cell>
          <cell r="H23">
            <v>100</v>
          </cell>
          <cell r="I23">
            <v>90.243902439024396</v>
          </cell>
          <cell r="J23">
            <v>100</v>
          </cell>
        </row>
        <row r="24">
          <cell r="C24">
            <v>1500000</v>
          </cell>
          <cell r="D24">
            <v>2190000</v>
          </cell>
          <cell r="E24">
            <v>2500000</v>
          </cell>
          <cell r="F24">
            <v>1800000</v>
          </cell>
          <cell r="G24">
            <v>2500000</v>
          </cell>
          <cell r="H24">
            <v>114.15525114155251</v>
          </cell>
          <cell r="I24">
            <v>100</v>
          </cell>
          <cell r="J24">
            <v>138.88888888888889</v>
          </cell>
        </row>
        <row r="25">
          <cell r="C25">
            <v>608000</v>
          </cell>
          <cell r="D25">
            <v>608000</v>
          </cell>
          <cell r="E25">
            <v>410000</v>
          </cell>
          <cell r="F25">
            <v>608000</v>
          </cell>
          <cell r="G25">
            <v>608000</v>
          </cell>
          <cell r="H25">
            <v>100</v>
          </cell>
          <cell r="I25">
            <v>148.29268292682926</v>
          </cell>
          <cell r="J25">
            <v>100</v>
          </cell>
        </row>
        <row r="26">
          <cell r="C26">
            <v>381824</v>
          </cell>
          <cell r="D26">
            <v>381824</v>
          </cell>
          <cell r="E26">
            <v>257480</v>
          </cell>
          <cell r="F26">
            <v>238600</v>
          </cell>
          <cell r="G26">
            <v>238600</v>
          </cell>
          <cell r="H26">
            <v>62.489523969158569</v>
          </cell>
          <cell r="I26">
            <v>92.66739164206929</v>
          </cell>
          <cell r="J26">
            <v>100</v>
          </cell>
        </row>
        <row r="27">
          <cell r="C27">
            <v>226176</v>
          </cell>
          <cell r="D27">
            <v>226176</v>
          </cell>
          <cell r="E27">
            <v>152520</v>
          </cell>
          <cell r="F27">
            <v>141400</v>
          </cell>
          <cell r="G27">
            <v>141400</v>
          </cell>
          <cell r="H27">
            <v>62.517685342388226</v>
          </cell>
          <cell r="I27">
            <v>92.709152897980601</v>
          </cell>
          <cell r="J27">
            <v>100</v>
          </cell>
        </row>
        <row r="28">
          <cell r="C28">
            <v>150000</v>
          </cell>
          <cell r="D28">
            <v>150000</v>
          </cell>
          <cell r="E28">
            <v>164200</v>
          </cell>
          <cell r="F28">
            <v>150000</v>
          </cell>
          <cell r="G28">
            <v>150000</v>
          </cell>
          <cell r="H28">
            <v>100</v>
          </cell>
          <cell r="I28">
            <v>91.352009744214371</v>
          </cell>
          <cell r="J28">
            <v>100</v>
          </cell>
        </row>
        <row r="29">
          <cell r="C29">
            <v>50000</v>
          </cell>
          <cell r="D29">
            <v>50000</v>
          </cell>
          <cell r="E29">
            <v>35000</v>
          </cell>
          <cell r="F29">
            <v>55000</v>
          </cell>
          <cell r="G29">
            <v>55000</v>
          </cell>
          <cell r="H29">
            <v>110.00000000000001</v>
          </cell>
          <cell r="I29">
            <v>157.14285714285714</v>
          </cell>
          <cell r="J29">
            <v>100</v>
          </cell>
        </row>
        <row r="30">
          <cell r="C30">
            <v>100000</v>
          </cell>
          <cell r="D30">
            <v>100000</v>
          </cell>
          <cell r="E30">
            <v>129200</v>
          </cell>
          <cell r="F30">
            <v>95000</v>
          </cell>
          <cell r="G30">
            <v>95000</v>
          </cell>
          <cell r="H30">
            <v>95</v>
          </cell>
          <cell r="I30">
            <v>73.529411764705884</v>
          </cell>
          <cell r="J30">
            <v>100</v>
          </cell>
        </row>
        <row r="31">
          <cell r="C31">
            <v>40000</v>
          </cell>
          <cell r="D31">
            <v>45600</v>
          </cell>
          <cell r="E31">
            <v>32780</v>
          </cell>
          <cell r="F31">
            <v>55000</v>
          </cell>
          <cell r="G31">
            <v>55000</v>
          </cell>
          <cell r="H31">
            <v>120.6140350877193</v>
          </cell>
          <cell r="I31">
            <v>167.78523489932886</v>
          </cell>
          <cell r="J31">
            <v>100</v>
          </cell>
        </row>
        <row r="32">
          <cell r="C32">
            <v>50000</v>
          </cell>
          <cell r="D32">
            <v>50000</v>
          </cell>
          <cell r="E32">
            <v>41190</v>
          </cell>
          <cell r="F32">
            <v>40000</v>
          </cell>
          <cell r="G32">
            <v>40000</v>
          </cell>
          <cell r="H32">
            <v>80</v>
          </cell>
          <cell r="I32">
            <v>97.110949259529008</v>
          </cell>
          <cell r="J32">
            <v>100</v>
          </cell>
        </row>
        <row r="33">
          <cell r="C33">
            <v>17000</v>
          </cell>
          <cell r="D33">
            <v>17000</v>
          </cell>
          <cell r="E33">
            <v>19359.3</v>
          </cell>
          <cell r="F33">
            <v>17000</v>
          </cell>
          <cell r="G33">
            <v>17000</v>
          </cell>
          <cell r="H33">
            <v>100</v>
          </cell>
          <cell r="I33">
            <v>87.813092415531557</v>
          </cell>
          <cell r="J33">
            <v>100</v>
          </cell>
        </row>
        <row r="34">
          <cell r="C34">
            <v>33000</v>
          </cell>
          <cell r="D34">
            <v>33000</v>
          </cell>
          <cell r="E34">
            <v>21830.7</v>
          </cell>
          <cell r="F34">
            <v>23000</v>
          </cell>
          <cell r="G34">
            <v>23000</v>
          </cell>
          <cell r="H34">
            <v>69.696969696969703</v>
          </cell>
          <cell r="I34">
            <v>105.35621853628147</v>
          </cell>
          <cell r="J34">
            <v>100</v>
          </cell>
        </row>
        <row r="35">
          <cell r="C35">
            <v>16000</v>
          </cell>
          <cell r="D35">
            <v>16000</v>
          </cell>
          <cell r="E35">
            <v>18890</v>
          </cell>
          <cell r="F35">
            <v>14000</v>
          </cell>
          <cell r="G35">
            <v>14000</v>
          </cell>
          <cell r="H35">
            <v>87.5</v>
          </cell>
          <cell r="I35">
            <v>74.113287453679206</v>
          </cell>
          <cell r="J35">
            <v>100</v>
          </cell>
        </row>
        <row r="36">
          <cell r="C36">
            <v>43000</v>
          </cell>
          <cell r="D36">
            <v>43000</v>
          </cell>
          <cell r="E36">
            <v>43000</v>
          </cell>
          <cell r="F36">
            <v>43000</v>
          </cell>
          <cell r="G36">
            <v>43000</v>
          </cell>
          <cell r="H36">
            <v>100</v>
          </cell>
          <cell r="I36">
            <v>100</v>
          </cell>
          <cell r="J36">
            <v>100</v>
          </cell>
        </row>
        <row r="37">
          <cell r="C37">
            <v>1000</v>
          </cell>
          <cell r="D37">
            <v>1000</v>
          </cell>
          <cell r="E37">
            <v>1340</v>
          </cell>
          <cell r="F37">
            <v>1000</v>
          </cell>
          <cell r="G37">
            <v>1000</v>
          </cell>
          <cell r="H37">
            <v>100</v>
          </cell>
          <cell r="I37">
            <v>74.626865671641795</v>
          </cell>
          <cell r="J37">
            <v>100</v>
          </cell>
        </row>
        <row r="38">
          <cell r="C38">
            <v>220000</v>
          </cell>
          <cell r="D38">
            <v>300000</v>
          </cell>
          <cell r="E38">
            <v>190000</v>
          </cell>
          <cell r="F38">
            <v>215000</v>
          </cell>
          <cell r="G38">
            <v>500000</v>
          </cell>
          <cell r="H38">
            <v>166.66666666666669</v>
          </cell>
          <cell r="I38">
            <v>263.15789473684214</v>
          </cell>
          <cell r="J38">
            <v>232.55813953488374</v>
          </cell>
        </row>
        <row r="39">
          <cell r="C39">
            <v>208500</v>
          </cell>
          <cell r="D39">
            <v>208500</v>
          </cell>
          <cell r="E39">
            <v>183559.5</v>
          </cell>
          <cell r="F39">
            <v>184700</v>
          </cell>
          <cell r="G39">
            <v>184700</v>
          </cell>
          <cell r="H39">
            <v>88.585131894484419</v>
          </cell>
          <cell r="J39">
            <v>100</v>
          </cell>
        </row>
        <row r="40">
          <cell r="C40">
            <v>7970589</v>
          </cell>
          <cell r="D40">
            <v>7970589</v>
          </cell>
          <cell r="E40">
            <v>8092829</v>
          </cell>
          <cell r="F40">
            <v>7495362</v>
          </cell>
          <cell r="G40">
            <v>7495362</v>
          </cell>
          <cell r="H40">
            <v>94.037743007449009</v>
          </cell>
          <cell r="I40">
            <v>92.617328254433644</v>
          </cell>
          <cell r="J40">
            <v>100</v>
          </cell>
        </row>
        <row r="41">
          <cell r="C41">
            <v>4636742</v>
          </cell>
          <cell r="D41">
            <v>4636742</v>
          </cell>
          <cell r="E41">
            <v>4636742</v>
          </cell>
          <cell r="F41">
            <v>4636742</v>
          </cell>
          <cell r="G41">
            <v>4636742</v>
          </cell>
          <cell r="H41">
            <v>100</v>
          </cell>
          <cell r="I41">
            <v>100</v>
          </cell>
          <cell r="J41">
            <v>100</v>
          </cell>
        </row>
        <row r="42">
          <cell r="C42">
            <v>2328931</v>
          </cell>
          <cell r="D42">
            <v>2328931</v>
          </cell>
          <cell r="E42">
            <v>2451171</v>
          </cell>
          <cell r="F42">
            <v>2425080</v>
          </cell>
          <cell r="G42">
            <v>2425080</v>
          </cell>
          <cell r="H42">
            <v>104.12846065426584</v>
          </cell>
          <cell r="I42">
            <v>98.935569978593904</v>
          </cell>
          <cell r="J42">
            <v>100</v>
          </cell>
        </row>
        <row r="43">
          <cell r="C43">
            <v>628718</v>
          </cell>
          <cell r="D43">
            <v>628718</v>
          </cell>
          <cell r="E43">
            <v>628718</v>
          </cell>
          <cell r="G43">
            <v>0</v>
          </cell>
          <cell r="H43">
            <v>0</v>
          </cell>
          <cell r="I43">
            <v>0</v>
          </cell>
          <cell r="J43" t="e">
            <v>#DIV/0!</v>
          </cell>
        </row>
        <row r="44">
          <cell r="C44">
            <v>376198</v>
          </cell>
          <cell r="D44">
            <v>376198</v>
          </cell>
          <cell r="E44">
            <v>376198</v>
          </cell>
          <cell r="F44">
            <v>433540</v>
          </cell>
          <cell r="G44">
            <v>433540</v>
          </cell>
          <cell r="H44">
            <v>115.24250527647675</v>
          </cell>
          <cell r="I44">
            <v>115.24250527647675</v>
          </cell>
          <cell r="J44">
            <v>100</v>
          </cell>
        </row>
        <row r="46">
          <cell r="C46">
            <v>11938389</v>
          </cell>
          <cell r="D46">
            <v>12894389.327907123</v>
          </cell>
          <cell r="E46">
            <v>13125699.66</v>
          </cell>
          <cell r="F46">
            <v>11514562</v>
          </cell>
          <cell r="G46">
            <v>12264562</v>
          </cell>
          <cell r="H46">
            <v>95.115493166132353</v>
          </cell>
          <cell r="I46">
            <v>93.439300895903628</v>
          </cell>
          <cell r="J46">
            <v>106.51349135121248</v>
          </cell>
        </row>
        <row r="47">
          <cell r="C47">
            <v>8980740</v>
          </cell>
          <cell r="D47">
            <v>10750036.327907123</v>
          </cell>
          <cell r="E47">
            <v>10981346.66</v>
          </cell>
          <cell r="F47">
            <v>9089482</v>
          </cell>
          <cell r="G47">
            <v>10445658</v>
          </cell>
          <cell r="H47">
            <v>97.168583262207633</v>
          </cell>
          <cell r="I47">
            <v>95.121830895738242</v>
          </cell>
          <cell r="J47">
            <v>114.92027818526952</v>
          </cell>
        </row>
        <row r="48">
          <cell r="C48">
            <v>2248761</v>
          </cell>
          <cell r="D48">
            <v>2680658.3779071216</v>
          </cell>
          <cell r="E48">
            <v>3224820.5</v>
          </cell>
          <cell r="F48">
            <v>2483100</v>
          </cell>
          <cell r="G48">
            <v>3014735.9173332299</v>
          </cell>
          <cell r="H48">
            <v>112.46251824475051</v>
          </cell>
          <cell r="I48">
            <v>93.485386778372003</v>
          </cell>
          <cell r="J48">
            <v>121.41016943873504</v>
          </cell>
        </row>
        <row r="49">
          <cell r="C49">
            <v>497261</v>
          </cell>
          <cell r="D49">
            <v>497261</v>
          </cell>
          <cell r="E49">
            <v>497261</v>
          </cell>
          <cell r="F49">
            <v>455400</v>
          </cell>
          <cell r="G49">
            <v>455400</v>
          </cell>
          <cell r="H49">
            <v>91.581684467513043</v>
          </cell>
          <cell r="I49">
            <v>91.581684467513043</v>
          </cell>
          <cell r="J49">
            <v>100</v>
          </cell>
        </row>
        <row r="50">
          <cell r="C50">
            <v>1500000</v>
          </cell>
          <cell r="D50">
            <v>1930897.3779071216</v>
          </cell>
          <cell r="E50">
            <v>2500000</v>
          </cell>
          <cell r="F50">
            <v>1800000</v>
          </cell>
          <cell r="G50">
            <v>2280635.9173332299</v>
          </cell>
          <cell r="H50">
            <v>118.11274609555822</v>
          </cell>
          <cell r="I50">
            <v>91.2254366933292</v>
          </cell>
          <cell r="J50">
            <v>126.70199540740165</v>
          </cell>
        </row>
        <row r="51">
          <cell r="C51">
            <v>0</v>
          </cell>
          <cell r="D51">
            <v>771358.17333229876</v>
          </cell>
          <cell r="E51">
            <v>774000</v>
          </cell>
          <cell r="G51">
            <v>945000</v>
          </cell>
          <cell r="H51">
            <v>122.51117997720327</v>
          </cell>
          <cell r="I51">
            <v>122.09302325581395</v>
          </cell>
        </row>
        <row r="52">
          <cell r="C52">
            <v>0</v>
          </cell>
          <cell r="D52">
            <v>1159539.2045748229</v>
          </cell>
          <cell r="E52">
            <v>1726000</v>
          </cell>
          <cell r="G52">
            <v>1335635.9173332299</v>
          </cell>
          <cell r="H52">
            <v>115.18678385893625</v>
          </cell>
          <cell r="I52">
            <v>77.383309231357472</v>
          </cell>
        </row>
        <row r="53">
          <cell r="C53">
            <v>43000</v>
          </cell>
          <cell r="D53">
            <v>43000</v>
          </cell>
          <cell r="E53">
            <v>43000</v>
          </cell>
          <cell r="F53">
            <v>43000</v>
          </cell>
          <cell r="G53">
            <v>43000</v>
          </cell>
          <cell r="H53">
            <v>100</v>
          </cell>
          <cell r="I53">
            <v>100</v>
          </cell>
          <cell r="J53">
            <v>100</v>
          </cell>
        </row>
        <row r="54">
          <cell r="C54">
            <v>208500</v>
          </cell>
          <cell r="D54">
            <v>208500</v>
          </cell>
          <cell r="E54">
            <v>183559.5</v>
          </cell>
          <cell r="F54">
            <v>184700</v>
          </cell>
          <cell r="G54">
            <v>184700</v>
          </cell>
          <cell r="H54">
            <v>88.585131894484419</v>
          </cell>
          <cell r="J54">
            <v>100</v>
          </cell>
        </row>
        <row r="55">
          <cell r="G55">
            <v>50000</v>
          </cell>
        </row>
        <row r="56">
          <cell r="C56">
            <v>0</v>
          </cell>
          <cell r="D56">
            <v>1000</v>
          </cell>
          <cell r="E56">
            <v>1000</v>
          </cell>
          <cell r="G56">
            <v>1000</v>
          </cell>
          <cell r="H56">
            <v>100</v>
          </cell>
          <cell r="I56">
            <v>100</v>
          </cell>
        </row>
        <row r="57">
          <cell r="C57">
            <v>6549626</v>
          </cell>
          <cell r="D57">
            <v>7772051.9500000002</v>
          </cell>
          <cell r="E57">
            <v>7712526.1600000001</v>
          </cell>
          <cell r="F57">
            <v>6419986</v>
          </cell>
          <cell r="G57">
            <v>7208797.0826667696</v>
          </cell>
          <cell r="H57">
            <v>92.752816489688655</v>
          </cell>
          <cell r="I57">
            <v>93.468688897993573</v>
          </cell>
        </row>
        <row r="58">
          <cell r="C58">
            <v>0</v>
          </cell>
          <cell r="D58">
            <v>1393351</v>
          </cell>
          <cell r="E58">
            <v>1441972</v>
          </cell>
          <cell r="G58">
            <v>1307025.4441573885</v>
          </cell>
          <cell r="H58">
            <v>93.804464500143069</v>
          </cell>
          <cell r="I58">
            <v>90.641527308254837</v>
          </cell>
        </row>
        <row r="59">
          <cell r="C59">
            <v>3082239</v>
          </cell>
          <cell r="D59">
            <v>3102317</v>
          </cell>
          <cell r="E59">
            <v>3013000</v>
          </cell>
          <cell r="F59">
            <v>3021231</v>
          </cell>
          <cell r="G59">
            <v>3021231.3067983212</v>
          </cell>
          <cell r="H59">
            <v>97.386286017783519</v>
          </cell>
          <cell r="I59">
            <v>100.27319305669835</v>
          </cell>
        </row>
        <row r="60">
          <cell r="C60">
            <v>0</v>
          </cell>
          <cell r="D60">
            <v>480352.95</v>
          </cell>
          <cell r="E60">
            <v>384282.36000000004</v>
          </cell>
          <cell r="G60">
            <v>430880.91858062468</v>
          </cell>
          <cell r="H60">
            <v>89.700899844713078</v>
          </cell>
          <cell r="I60">
            <v>112.12612480589132</v>
          </cell>
        </row>
        <row r="61">
          <cell r="C61">
            <v>0</v>
          </cell>
          <cell r="D61">
            <v>104720</v>
          </cell>
          <cell r="E61">
            <v>83776</v>
          </cell>
          <cell r="G61">
            <v>93825.779135452409</v>
          </cell>
          <cell r="H61">
            <v>89.596809716818569</v>
          </cell>
          <cell r="I61">
            <v>111.99601214602322</v>
          </cell>
        </row>
        <row r="62">
          <cell r="C62">
            <v>24141</v>
          </cell>
          <cell r="D62">
            <v>32550</v>
          </cell>
          <cell r="E62">
            <v>26040</v>
          </cell>
          <cell r="F62">
            <v>23663</v>
          </cell>
          <cell r="G62">
            <v>32796</v>
          </cell>
          <cell r="H62">
            <v>100.7557603686636</v>
          </cell>
          <cell r="I62">
            <v>125.94470046082948</v>
          </cell>
        </row>
        <row r="63">
          <cell r="C63">
            <v>0</v>
          </cell>
          <cell r="D63">
            <v>39865</v>
          </cell>
          <cell r="E63">
            <v>31892</v>
          </cell>
          <cell r="G63">
            <v>35717.768193609721</v>
          </cell>
          <cell r="H63">
            <v>89.596809716818569</v>
          </cell>
          <cell r="I63">
            <v>111.99601214602322</v>
          </cell>
        </row>
        <row r="64">
          <cell r="C64">
            <v>0</v>
          </cell>
          <cell r="D64">
            <v>365560</v>
          </cell>
          <cell r="E64">
            <v>949450</v>
          </cell>
          <cell r="G64">
            <v>332176.09760080196</v>
          </cell>
          <cell r="H64">
            <v>90.867736514061164</v>
          </cell>
          <cell r="I64">
            <v>34.986160155964185</v>
          </cell>
        </row>
        <row r="65">
          <cell r="C65">
            <v>0</v>
          </cell>
          <cell r="D65">
            <v>1573640</v>
          </cell>
          <cell r="E65">
            <v>1258912</v>
          </cell>
          <cell r="G65">
            <v>1351640.2364277437</v>
          </cell>
          <cell r="H65">
            <v>85.892595284038521</v>
          </cell>
          <cell r="I65">
            <v>107.36574410504814</v>
          </cell>
        </row>
        <row r="66">
          <cell r="C66">
            <v>0</v>
          </cell>
          <cell r="D66">
            <v>154350</v>
          </cell>
          <cell r="E66">
            <v>123480</v>
          </cell>
          <cell r="G66">
            <v>138292.67579790947</v>
          </cell>
          <cell r="H66">
            <v>89.596809716818569</v>
          </cell>
          <cell r="I66">
            <v>111.99601214602322</v>
          </cell>
        </row>
        <row r="67">
          <cell r="C67">
            <v>0</v>
          </cell>
          <cell r="D67">
            <v>316031</v>
          </cell>
          <cell r="E67">
            <v>252824.80000000002</v>
          </cell>
          <cell r="G67">
            <v>283153.69371615892</v>
          </cell>
          <cell r="H67">
            <v>89.596809716818584</v>
          </cell>
          <cell r="I67">
            <v>111.99601214602322</v>
          </cell>
        </row>
        <row r="68">
          <cell r="C68">
            <v>0</v>
          </cell>
          <cell r="D68">
            <v>151630</v>
          </cell>
          <cell r="E68">
            <v>146897</v>
          </cell>
          <cell r="F68">
            <v>79091</v>
          </cell>
          <cell r="G68">
            <v>135855.64257361199</v>
          </cell>
          <cell r="H68">
            <v>89.596809716818555</v>
          </cell>
          <cell r="I68">
            <v>92.483605909999511</v>
          </cell>
        </row>
        <row r="69">
          <cell r="C69">
            <v>0</v>
          </cell>
          <cell r="D69">
            <v>57685</v>
          </cell>
          <cell r="G69">
            <v>46201.245136569974</v>
          </cell>
          <cell r="H69">
            <v>80.092303261801106</v>
          </cell>
        </row>
        <row r="70">
          <cell r="C70">
            <v>5500</v>
          </cell>
          <cell r="D70">
            <v>43000</v>
          </cell>
          <cell r="E70">
            <v>67593</v>
          </cell>
          <cell r="F70">
            <v>7300</v>
          </cell>
          <cell r="G70">
            <v>17500</v>
          </cell>
        </row>
        <row r="71">
          <cell r="C71">
            <v>1000</v>
          </cell>
          <cell r="D71">
            <v>1000</v>
          </cell>
          <cell r="E71">
            <v>1000</v>
          </cell>
          <cell r="F71">
            <v>1000</v>
          </cell>
          <cell r="G71">
            <v>1000</v>
          </cell>
        </row>
        <row r="72">
          <cell r="C72">
            <v>175853</v>
          </cell>
          <cell r="D72">
            <v>253326</v>
          </cell>
          <cell r="E72">
            <v>190909</v>
          </cell>
          <cell r="F72">
            <v>178096</v>
          </cell>
          <cell r="G72">
            <v>203625</v>
          </cell>
          <cell r="H72">
            <v>80.380616280997614</v>
          </cell>
          <cell r="I72">
            <v>106.6607650765548</v>
          </cell>
          <cell r="J72">
            <v>114.33440391698859</v>
          </cell>
        </row>
        <row r="73">
          <cell r="C73">
            <v>2957649</v>
          </cell>
          <cell r="D73">
            <v>2957649</v>
          </cell>
          <cell r="E73">
            <v>2957649</v>
          </cell>
          <cell r="F73">
            <v>2425080</v>
          </cell>
          <cell r="G73">
            <v>1818904</v>
          </cell>
          <cell r="H73">
            <v>61.498304903658273</v>
          </cell>
          <cell r="I73">
            <v>61.498304903658273</v>
          </cell>
        </row>
        <row r="74">
          <cell r="C74">
            <v>1395979</v>
          </cell>
          <cell r="D74">
            <v>1395979</v>
          </cell>
          <cell r="E74">
            <v>1395979</v>
          </cell>
          <cell r="F74">
            <v>1770114</v>
          </cell>
          <cell r="G74">
            <v>1770114</v>
          </cell>
        </row>
        <row r="75">
          <cell r="C75">
            <v>932952</v>
          </cell>
          <cell r="D75">
            <v>932952</v>
          </cell>
          <cell r="E75">
            <v>932952</v>
          </cell>
          <cell r="F75">
            <v>654966</v>
          </cell>
          <cell r="G75">
            <v>48790</v>
          </cell>
        </row>
        <row r="76">
          <cell r="C76">
            <v>628718</v>
          </cell>
          <cell r="D76">
            <v>628718</v>
          </cell>
          <cell r="E76">
            <v>628718</v>
          </cell>
          <cell r="G76">
            <v>0</v>
          </cell>
        </row>
        <row r="77">
          <cell r="C77">
            <v>208500</v>
          </cell>
          <cell r="D77">
            <v>208500</v>
          </cell>
          <cell r="E77">
            <v>3150</v>
          </cell>
          <cell r="F77">
            <v>166600</v>
          </cell>
          <cell r="G77">
            <v>166600</v>
          </cell>
        </row>
      </sheetData>
      <sheetData sheetId="2">
        <row r="8">
          <cell r="C8">
            <v>13679089</v>
          </cell>
          <cell r="D8">
            <v>13108462</v>
          </cell>
          <cell r="E8">
            <v>5893749.8755162749</v>
          </cell>
          <cell r="F8">
            <v>7214712.1244837251</v>
          </cell>
        </row>
        <row r="9">
          <cell r="C9">
            <v>5500000</v>
          </cell>
          <cell r="D9">
            <v>5428400</v>
          </cell>
          <cell r="E9">
            <v>1964370</v>
          </cell>
          <cell r="F9">
            <v>3464030</v>
          </cell>
        </row>
        <row r="11">
          <cell r="C11">
            <v>5200000</v>
          </cell>
          <cell r="D11">
            <v>4928400</v>
          </cell>
          <cell r="E11">
            <v>1464370</v>
          </cell>
          <cell r="F11">
            <v>3464030</v>
          </cell>
        </row>
        <row r="12">
          <cell r="C12">
            <v>300000</v>
          </cell>
          <cell r="D12">
            <v>500000</v>
          </cell>
          <cell r="E12">
            <v>500000</v>
          </cell>
        </row>
        <row r="13">
          <cell r="C13">
            <v>7970589</v>
          </cell>
          <cell r="D13">
            <v>7495362</v>
          </cell>
          <cell r="E13">
            <v>3744679.8755162749</v>
          </cell>
          <cell r="F13">
            <v>3750682.1244837251</v>
          </cell>
        </row>
        <row r="14">
          <cell r="C14">
            <v>208500</v>
          </cell>
          <cell r="D14">
            <v>184700</v>
          </cell>
          <cell r="E14">
            <v>184700</v>
          </cell>
        </row>
        <row r="15">
          <cell r="C15">
            <v>12894389</v>
          </cell>
          <cell r="D15">
            <v>12264562</v>
          </cell>
          <cell r="E15">
            <v>6423729.8755162749</v>
          </cell>
          <cell r="F15">
            <v>5840832.1244837251</v>
          </cell>
        </row>
        <row r="16">
          <cell r="C16">
            <v>0</v>
          </cell>
        </row>
        <row r="17">
          <cell r="C17">
            <v>4715300</v>
          </cell>
          <cell r="D17">
            <v>4584500</v>
          </cell>
          <cell r="E17">
            <v>2494350</v>
          </cell>
          <cell r="F17">
            <v>2090150</v>
          </cell>
        </row>
        <row r="18">
          <cell r="C18">
            <v>7970589</v>
          </cell>
          <cell r="D18">
            <v>7495362</v>
          </cell>
          <cell r="E18">
            <v>3744679.8755162749</v>
          </cell>
          <cell r="F18">
            <v>3750682.1244837251</v>
          </cell>
        </row>
        <row r="19">
          <cell r="C19">
            <v>208500</v>
          </cell>
          <cell r="D19">
            <v>184700</v>
          </cell>
          <cell r="E19">
            <v>184700</v>
          </cell>
        </row>
        <row r="20">
          <cell r="C20">
            <v>12894389.327907123</v>
          </cell>
          <cell r="D20">
            <v>12264561.725451423</v>
          </cell>
          <cell r="E20">
            <v>6423729.5009676982</v>
          </cell>
          <cell r="F20">
            <v>5840832.1244837251</v>
          </cell>
        </row>
        <row r="21">
          <cell r="C21">
            <v>10750036.327907123</v>
          </cell>
          <cell r="D21">
            <v>10445657.725451423</v>
          </cell>
          <cell r="E21">
            <v>4604825.5009676982</v>
          </cell>
          <cell r="F21">
            <v>5840832.1244837251</v>
          </cell>
        </row>
        <row r="22">
          <cell r="C22">
            <v>2680658.3779071216</v>
          </cell>
          <cell r="D22">
            <v>3014735.9173332299</v>
          </cell>
          <cell r="E22">
            <v>1603405.8173332298</v>
          </cell>
          <cell r="F22">
            <v>1411330.1</v>
          </cell>
        </row>
        <row r="23">
          <cell r="C23">
            <v>497261</v>
          </cell>
          <cell r="D23">
            <v>455400</v>
          </cell>
          <cell r="E23">
            <v>273240</v>
          </cell>
          <cell r="F23">
            <v>182159.99999999997</v>
          </cell>
        </row>
        <row r="24">
          <cell r="C24">
            <v>1930897.3779071216</v>
          </cell>
          <cell r="D24">
            <v>2280635.9173332299</v>
          </cell>
          <cell r="E24">
            <v>1051465.8173332298</v>
          </cell>
          <cell r="F24">
            <v>1229170.1000000001</v>
          </cell>
        </row>
        <row r="25">
          <cell r="C25">
            <v>771358.17333229876</v>
          </cell>
          <cell r="D25">
            <v>945000</v>
          </cell>
          <cell r="E25">
            <v>460000</v>
          </cell>
          <cell r="F25">
            <v>485000</v>
          </cell>
        </row>
        <row r="26">
          <cell r="C26">
            <v>1159539.2045748229</v>
          </cell>
          <cell r="D26">
            <v>1335635.9173332299</v>
          </cell>
          <cell r="E26">
            <v>591465.81733322982</v>
          </cell>
          <cell r="F26">
            <v>744170.10000000009</v>
          </cell>
        </row>
        <row r="27">
          <cell r="C27">
            <v>43000</v>
          </cell>
          <cell r="D27">
            <v>43000</v>
          </cell>
          <cell r="E27">
            <v>43000</v>
          </cell>
        </row>
        <row r="28">
          <cell r="C28">
            <v>208500</v>
          </cell>
          <cell r="D28">
            <v>184700</v>
          </cell>
          <cell r="E28">
            <v>184700</v>
          </cell>
        </row>
        <row r="29">
          <cell r="D29">
            <v>50000</v>
          </cell>
          <cell r="E29">
            <v>50000</v>
          </cell>
        </row>
        <row r="30">
          <cell r="C30">
            <v>1000</v>
          </cell>
          <cell r="D30">
            <v>1000</v>
          </cell>
          <cell r="E30">
            <v>1000</v>
          </cell>
        </row>
        <row r="31">
          <cell r="C31">
            <v>7772051.9500000002</v>
          </cell>
          <cell r="D31">
            <v>7208796.8081181934</v>
          </cell>
          <cell r="E31">
            <v>2901769.6836344684</v>
          </cell>
          <cell r="F31">
            <v>4307027.1244837251</v>
          </cell>
        </row>
        <row r="32">
          <cell r="C32">
            <v>1393351</v>
          </cell>
          <cell r="D32">
            <v>1307025.4441573885</v>
          </cell>
          <cell r="E32">
            <v>891663.97491061222</v>
          </cell>
        </row>
        <row r="33">
          <cell r="C33">
            <v>3102317</v>
          </cell>
          <cell r="D33">
            <v>3021231.3067983212</v>
          </cell>
          <cell r="E33">
            <v>692122.68812612374</v>
          </cell>
          <cell r="F33">
            <v>2329108.6186721972</v>
          </cell>
        </row>
        <row r="34">
          <cell r="C34">
            <v>480352.95</v>
          </cell>
          <cell r="D34">
            <v>430880.91858062468</v>
          </cell>
          <cell r="E34">
            <v>358721.62868535006</v>
          </cell>
        </row>
        <row r="35">
          <cell r="C35">
            <v>104720</v>
          </cell>
          <cell r="D35">
            <v>93825.779135452409</v>
          </cell>
          <cell r="E35">
            <v>32792.223381400006</v>
          </cell>
        </row>
        <row r="36">
          <cell r="C36">
            <v>32550</v>
          </cell>
          <cell r="D36">
            <v>32796</v>
          </cell>
          <cell r="E36">
            <v>32795.629949149996</v>
          </cell>
        </row>
        <row r="37">
          <cell r="C37">
            <v>39865</v>
          </cell>
          <cell r="D37">
            <v>35717.768193609721</v>
          </cell>
          <cell r="E37">
            <v>26449.081788099997</v>
          </cell>
        </row>
        <row r="38">
          <cell r="C38">
            <v>365560</v>
          </cell>
          <cell r="D38">
            <v>332176.09760080196</v>
          </cell>
          <cell r="E38">
            <v>124549.40614599999</v>
          </cell>
        </row>
        <row r="39">
          <cell r="C39">
            <v>1573640</v>
          </cell>
          <cell r="D39">
            <v>1351640.2364277437</v>
          </cell>
          <cell r="E39">
            <v>447246.27672962</v>
          </cell>
        </row>
        <row r="40">
          <cell r="C40">
            <v>154350</v>
          </cell>
          <cell r="D40">
            <v>138292.67579790947</v>
          </cell>
          <cell r="E40">
            <v>73757</v>
          </cell>
        </row>
        <row r="41">
          <cell r="C41">
            <v>316031</v>
          </cell>
          <cell r="D41">
            <v>283153.69371615892</v>
          </cell>
          <cell r="E41">
            <v>93258.449426107996</v>
          </cell>
        </row>
        <row r="42">
          <cell r="C42">
            <v>151630</v>
          </cell>
          <cell r="D42">
            <v>135855.64257361199</v>
          </cell>
          <cell r="E42">
            <v>82212.0728409</v>
          </cell>
        </row>
        <row r="43">
          <cell r="C43">
            <v>57685</v>
          </cell>
          <cell r="D43">
            <v>46201.245136569974</v>
          </cell>
          <cell r="E43">
            <v>46201.245136569974</v>
          </cell>
        </row>
        <row r="44">
          <cell r="C44">
            <v>43000</v>
          </cell>
          <cell r="D44">
            <v>17500</v>
          </cell>
          <cell r="E44">
            <v>8750</v>
          </cell>
          <cell r="F44">
            <v>8749.9</v>
          </cell>
        </row>
        <row r="45">
          <cell r="C45">
            <v>1000</v>
          </cell>
          <cell r="D45">
            <v>1000</v>
          </cell>
          <cell r="E45">
            <v>1000</v>
          </cell>
        </row>
        <row r="46">
          <cell r="C46">
            <v>253326</v>
          </cell>
          <cell r="D46">
            <v>203625</v>
          </cell>
          <cell r="E46">
            <v>89900</v>
          </cell>
          <cell r="F46">
            <v>113725</v>
          </cell>
        </row>
        <row r="47">
          <cell r="C47">
            <v>2144353</v>
          </cell>
          <cell r="D47">
            <v>1818904</v>
          </cell>
          <cell r="E47">
            <v>1818904</v>
          </cell>
          <cell r="F47">
            <v>0</v>
          </cell>
        </row>
      </sheetData>
      <sheetData sheetId="3">
        <row r="11">
          <cell r="C11">
            <v>7283918.7905064356</v>
          </cell>
          <cell r="D11">
            <v>1080740.2063876372</v>
          </cell>
          <cell r="E11">
            <v>6203178.5841187984</v>
          </cell>
          <cell r="N11">
            <v>6423729.4944531647</v>
          </cell>
          <cell r="O11">
            <v>1101337.1621892459</v>
          </cell>
          <cell r="P11">
            <v>5322392.3322639177</v>
          </cell>
        </row>
        <row r="12">
          <cell r="C12">
            <v>3397883.9916571663</v>
          </cell>
          <cell r="D12">
            <v>1080740.2063876372</v>
          </cell>
          <cell r="E12">
            <v>2317143.78526953</v>
          </cell>
          <cell r="N12">
            <v>2901769.6771199349</v>
          </cell>
          <cell r="O12">
            <v>1101337.1621892459</v>
          </cell>
          <cell r="P12">
            <v>1800432.5149306881</v>
          </cell>
        </row>
        <row r="13">
          <cell r="C13">
            <v>487149.69924652</v>
          </cell>
          <cell r="D13">
            <v>347910.69924652</v>
          </cell>
          <cell r="E13">
            <v>139239</v>
          </cell>
          <cell r="N13">
            <v>447246.27672962</v>
          </cell>
          <cell r="O13">
            <v>350405.27672962</v>
          </cell>
          <cell r="P13">
            <v>96841</v>
          </cell>
        </row>
        <row r="14">
          <cell r="C14">
            <v>249615.36923484001</v>
          </cell>
          <cell r="D14">
            <v>241230.36923484001</v>
          </cell>
          <cell r="E14">
            <v>8385</v>
          </cell>
          <cell r="N14">
            <v>247865.28194588001</v>
          </cell>
          <cell r="O14">
            <v>240122.28194588001</v>
          </cell>
          <cell r="P14">
            <v>7743</v>
          </cell>
        </row>
        <row r="15">
          <cell r="C15">
            <v>7362.0109620000003</v>
          </cell>
          <cell r="D15">
            <v>6862.0109620000003</v>
          </cell>
          <cell r="E15">
            <v>500</v>
          </cell>
          <cell r="N15">
            <v>6703.5001649999995</v>
          </cell>
          <cell r="O15">
            <v>6203.5001649999995</v>
          </cell>
          <cell r="P15">
            <v>500</v>
          </cell>
        </row>
        <row r="16">
          <cell r="C16">
            <v>6917.8675600000015</v>
          </cell>
          <cell r="D16">
            <v>6867.8675600000015</v>
          </cell>
          <cell r="E16">
            <v>50</v>
          </cell>
          <cell r="N16">
            <v>6414.9270370000004</v>
          </cell>
          <cell r="O16">
            <v>6264.9270370000004</v>
          </cell>
          <cell r="P16">
            <v>150</v>
          </cell>
        </row>
        <row r="17">
          <cell r="C17">
            <v>4526.42582932</v>
          </cell>
          <cell r="D17">
            <v>4526.42582932</v>
          </cell>
          <cell r="E17">
            <v>0</v>
          </cell>
          <cell r="N17">
            <v>4477.4523680000002</v>
          </cell>
          <cell r="O17">
            <v>4477.4523680000002</v>
          </cell>
          <cell r="P17">
            <v>0</v>
          </cell>
        </row>
        <row r="18">
          <cell r="C18">
            <v>2848.0995087199999</v>
          </cell>
          <cell r="D18">
            <v>2848.0995087199999</v>
          </cell>
          <cell r="E18">
            <v>0</v>
          </cell>
          <cell r="N18">
            <v>2652.9415255199997</v>
          </cell>
          <cell r="O18">
            <v>2652.9415255199997</v>
          </cell>
          <cell r="P18">
            <v>0</v>
          </cell>
        </row>
        <row r="19">
          <cell r="C19">
            <v>2224.2273240000004</v>
          </cell>
          <cell r="D19">
            <v>2224.2273240000004</v>
          </cell>
          <cell r="E19">
            <v>0</v>
          </cell>
          <cell r="N19">
            <v>2096.2002660000003</v>
          </cell>
          <cell r="O19">
            <v>2096.2002660000003</v>
          </cell>
          <cell r="P19">
            <v>0</v>
          </cell>
        </row>
        <row r="20">
          <cell r="C20">
            <v>2816.3408839999997</v>
          </cell>
          <cell r="D20">
            <v>2766.3408839999997</v>
          </cell>
          <cell r="E20">
            <v>50</v>
          </cell>
          <cell r="N20">
            <v>2664.94575824</v>
          </cell>
          <cell r="O20">
            <v>2614.94575824</v>
          </cell>
          <cell r="P20">
            <v>50</v>
          </cell>
        </row>
        <row r="21">
          <cell r="C21">
            <v>51621.902992999996</v>
          </cell>
          <cell r="D21">
            <v>51571.902992999996</v>
          </cell>
          <cell r="E21">
            <v>50</v>
          </cell>
          <cell r="N21">
            <v>50488.751187639995</v>
          </cell>
          <cell r="O21">
            <v>50438.751187639995</v>
          </cell>
          <cell r="P21">
            <v>50</v>
          </cell>
        </row>
        <row r="22">
          <cell r="C22">
            <v>1520.112349</v>
          </cell>
          <cell r="D22">
            <v>1520.112349</v>
          </cell>
          <cell r="E22">
            <v>0</v>
          </cell>
          <cell r="N22">
            <v>1711.9275480000001</v>
          </cell>
          <cell r="O22">
            <v>1711.9275480000001</v>
          </cell>
          <cell r="P22">
            <v>0</v>
          </cell>
        </row>
        <row r="23">
          <cell r="C23">
            <v>5166.5768449999996</v>
          </cell>
          <cell r="D23">
            <v>4973.5768449999996</v>
          </cell>
          <cell r="E23">
            <v>193</v>
          </cell>
          <cell r="N23">
            <v>5465.049860000001</v>
          </cell>
          <cell r="O23">
            <v>5272.049860000001</v>
          </cell>
          <cell r="P23">
            <v>193</v>
          </cell>
        </row>
        <row r="25">
          <cell r="C25">
            <v>3198.2778450000001</v>
          </cell>
          <cell r="D25">
            <v>3198.2778450000001</v>
          </cell>
          <cell r="E25">
            <v>0</v>
          </cell>
          <cell r="N25">
            <v>3497.27342404</v>
          </cell>
          <cell r="O25">
            <v>3497.27342404</v>
          </cell>
          <cell r="P25">
            <v>0</v>
          </cell>
        </row>
        <row r="26">
          <cell r="C26">
            <v>6044.0395269999999</v>
          </cell>
          <cell r="D26">
            <v>5444.0395269999999</v>
          </cell>
          <cell r="E26">
            <v>600</v>
          </cell>
          <cell r="N26">
            <v>6791.4411860000009</v>
          </cell>
          <cell r="O26">
            <v>6191.4411860000009</v>
          </cell>
          <cell r="P26">
            <v>600</v>
          </cell>
        </row>
        <row r="27">
          <cell r="C27">
            <v>2308.8247190000002</v>
          </cell>
          <cell r="D27">
            <v>1708.8247190000002</v>
          </cell>
          <cell r="E27">
            <v>600</v>
          </cell>
          <cell r="N27">
            <v>2216.5013389999999</v>
          </cell>
          <cell r="O27">
            <v>1616.5013389999999</v>
          </cell>
          <cell r="P27">
            <v>600</v>
          </cell>
        </row>
        <row r="28">
          <cell r="C28">
            <v>2361.0973039999999</v>
          </cell>
          <cell r="D28">
            <v>2311.0973039999999</v>
          </cell>
          <cell r="E28">
            <v>50</v>
          </cell>
          <cell r="N28">
            <v>2314.6730998400003</v>
          </cell>
          <cell r="O28">
            <v>2264.6730998400003</v>
          </cell>
          <cell r="P28">
            <v>50</v>
          </cell>
        </row>
        <row r="29">
          <cell r="C29">
            <v>1534.5639609999998</v>
          </cell>
          <cell r="D29">
            <v>1464.5639609999998</v>
          </cell>
          <cell r="E29">
            <v>70</v>
          </cell>
          <cell r="N29">
            <v>0</v>
          </cell>
          <cell r="O29">
            <v>0</v>
          </cell>
          <cell r="P29">
            <v>0</v>
          </cell>
        </row>
        <row r="30">
          <cell r="C30">
            <v>6302.4432275999998</v>
          </cell>
          <cell r="D30">
            <v>6302.4432275999998</v>
          </cell>
          <cell r="E30">
            <v>0</v>
          </cell>
          <cell r="N30">
            <v>6676.493730799999</v>
          </cell>
          <cell r="O30">
            <v>6676.493730799999</v>
          </cell>
          <cell r="P30">
            <v>0</v>
          </cell>
        </row>
        <row r="31">
          <cell r="C31">
            <v>13910.332783</v>
          </cell>
          <cell r="D31">
            <v>13910.332783</v>
          </cell>
          <cell r="E31">
            <v>0</v>
          </cell>
          <cell r="N31">
            <v>14279.486839000001</v>
          </cell>
          <cell r="O31">
            <v>14279.486839000001</v>
          </cell>
          <cell r="P31">
            <v>0</v>
          </cell>
        </row>
        <row r="32">
          <cell r="C32">
            <v>20709.106331000003</v>
          </cell>
          <cell r="D32">
            <v>19709.106331000003</v>
          </cell>
          <cell r="E32">
            <v>1000</v>
          </cell>
          <cell r="N32">
            <v>21086.608559</v>
          </cell>
          <cell r="O32">
            <v>20086.608559</v>
          </cell>
          <cell r="P32">
            <v>1000</v>
          </cell>
        </row>
        <row r="33">
          <cell r="C33">
            <v>5943.2571769999995</v>
          </cell>
          <cell r="D33">
            <v>5943.2571769999995</v>
          </cell>
          <cell r="E33">
            <v>0</v>
          </cell>
          <cell r="N33">
            <v>5788.822537</v>
          </cell>
          <cell r="O33">
            <v>5788.822537</v>
          </cell>
          <cell r="P33">
            <v>0</v>
          </cell>
        </row>
        <row r="34">
          <cell r="C34">
            <v>5054.3482519999998</v>
          </cell>
          <cell r="D34">
            <v>4604.3482519999998</v>
          </cell>
          <cell r="E34">
            <v>450</v>
          </cell>
          <cell r="N34">
            <v>5618.8655470799995</v>
          </cell>
          <cell r="O34">
            <v>5168.8655470799995</v>
          </cell>
          <cell r="P34">
            <v>450</v>
          </cell>
        </row>
        <row r="35">
          <cell r="C35">
            <v>2671.4610869999997</v>
          </cell>
          <cell r="D35">
            <v>2671.4610869999997</v>
          </cell>
          <cell r="E35">
            <v>0</v>
          </cell>
          <cell r="N35">
            <v>2598.34602576</v>
          </cell>
          <cell r="O35">
            <v>2598.34602576</v>
          </cell>
          <cell r="P35">
            <v>0</v>
          </cell>
        </row>
        <row r="36">
          <cell r="C36">
            <v>4205.5765410000004</v>
          </cell>
          <cell r="D36">
            <v>4205.5765410000004</v>
          </cell>
          <cell r="E36">
            <v>0</v>
          </cell>
          <cell r="N36">
            <v>4245.6451230000002</v>
          </cell>
          <cell r="O36">
            <v>4245.6451230000002</v>
          </cell>
          <cell r="P36">
            <v>0</v>
          </cell>
        </row>
        <row r="37">
          <cell r="C37">
            <v>5934.3495520000006</v>
          </cell>
          <cell r="D37">
            <v>5584.3495520000006</v>
          </cell>
          <cell r="E37">
            <v>350</v>
          </cell>
          <cell r="N37">
            <v>5653.6045709999999</v>
          </cell>
          <cell r="O37">
            <v>5303.6045709999999</v>
          </cell>
          <cell r="P37">
            <v>350</v>
          </cell>
        </row>
        <row r="38">
          <cell r="C38">
            <v>5039.9450649999999</v>
          </cell>
          <cell r="D38">
            <v>4989.9450649999999</v>
          </cell>
          <cell r="E38">
            <v>50</v>
          </cell>
          <cell r="N38">
            <v>5704.9032345600008</v>
          </cell>
          <cell r="O38">
            <v>5154.9032345600008</v>
          </cell>
          <cell r="P38">
            <v>550</v>
          </cell>
        </row>
        <row r="39">
          <cell r="C39">
            <v>1388.294457</v>
          </cell>
          <cell r="D39">
            <v>1316.294457</v>
          </cell>
          <cell r="E39">
            <v>72</v>
          </cell>
          <cell r="N39">
            <v>1218.9284240000002</v>
          </cell>
          <cell r="O39">
            <v>1218.9284240000002</v>
          </cell>
          <cell r="P39">
            <v>0</v>
          </cell>
        </row>
        <row r="40">
          <cell r="C40">
            <v>6035.6396760000007</v>
          </cell>
          <cell r="D40">
            <v>4835.6396760000007</v>
          </cell>
          <cell r="E40">
            <v>1200</v>
          </cell>
          <cell r="N40">
            <v>5413.2148090000001</v>
          </cell>
          <cell r="O40">
            <v>4713.2148090000001</v>
          </cell>
          <cell r="P40">
            <v>700</v>
          </cell>
        </row>
        <row r="41">
          <cell r="C41">
            <v>10193.544658000001</v>
          </cell>
          <cell r="D41">
            <v>10193.544658000001</v>
          </cell>
          <cell r="E41">
            <v>0</v>
          </cell>
          <cell r="N41">
            <v>9820.9645879999989</v>
          </cell>
          <cell r="O41">
            <v>9820.9645879999989</v>
          </cell>
          <cell r="P41">
            <v>0</v>
          </cell>
        </row>
        <row r="42">
          <cell r="C42">
            <v>7570.8172509999995</v>
          </cell>
          <cell r="D42">
            <v>7120.8172509999995</v>
          </cell>
          <cell r="E42">
            <v>450</v>
          </cell>
          <cell r="N42">
            <v>8627.4020049999999</v>
          </cell>
          <cell r="O42">
            <v>8177.4020050000008</v>
          </cell>
          <cell r="P42">
            <v>450</v>
          </cell>
        </row>
        <row r="43">
          <cell r="C43">
            <v>8315.7357049999991</v>
          </cell>
          <cell r="D43">
            <v>8215.7357049999991</v>
          </cell>
          <cell r="E43">
            <v>100</v>
          </cell>
          <cell r="N43">
            <v>8309.6783480000013</v>
          </cell>
          <cell r="O43">
            <v>8209.6783480000013</v>
          </cell>
          <cell r="P43">
            <v>100</v>
          </cell>
        </row>
        <row r="44">
          <cell r="C44">
            <v>5962.3241519999992</v>
          </cell>
          <cell r="D44">
            <v>5962.3241519999992</v>
          </cell>
          <cell r="E44">
            <v>0</v>
          </cell>
          <cell r="N44">
            <v>5690.817376</v>
          </cell>
          <cell r="O44">
            <v>5690.817376</v>
          </cell>
          <cell r="P44">
            <v>0</v>
          </cell>
        </row>
        <row r="45">
          <cell r="C45">
            <v>1707.9702169999998</v>
          </cell>
          <cell r="D45">
            <v>1707.9702169999998</v>
          </cell>
          <cell r="E45">
            <v>0</v>
          </cell>
          <cell r="N45">
            <v>1793.2371049999997</v>
          </cell>
          <cell r="O45">
            <v>1793.2371049999997</v>
          </cell>
          <cell r="P45">
            <v>0</v>
          </cell>
        </row>
        <row r="46">
          <cell r="C46">
            <v>1173.402261</v>
          </cell>
          <cell r="D46">
            <v>1173.402261</v>
          </cell>
          <cell r="E46">
            <v>0</v>
          </cell>
          <cell r="N46">
            <v>1223.9078969999998</v>
          </cell>
          <cell r="O46">
            <v>1223.9078969999998</v>
          </cell>
          <cell r="P46">
            <v>0</v>
          </cell>
        </row>
        <row r="47">
          <cell r="C47">
            <v>4985.702972</v>
          </cell>
          <cell r="D47">
            <v>4985.702972</v>
          </cell>
          <cell r="E47">
            <v>0</v>
          </cell>
          <cell r="N47">
            <v>5798.8197507999994</v>
          </cell>
          <cell r="O47">
            <v>5798.8197507999994</v>
          </cell>
          <cell r="P47">
            <v>0</v>
          </cell>
        </row>
        <row r="48">
          <cell r="C48">
            <v>2803.5685091999999</v>
          </cell>
          <cell r="D48">
            <v>2803.5685091999999</v>
          </cell>
          <cell r="E48">
            <v>0</v>
          </cell>
          <cell r="N48">
            <v>2194.3425155999998</v>
          </cell>
          <cell r="O48">
            <v>2194.3425155999998</v>
          </cell>
          <cell r="P48">
            <v>0</v>
          </cell>
        </row>
        <row r="49">
          <cell r="C49">
            <v>236.23162200000002</v>
          </cell>
          <cell r="D49">
            <v>236.23162200000002</v>
          </cell>
          <cell r="E49">
            <v>0</v>
          </cell>
          <cell r="N49">
            <v>274.38337799999999</v>
          </cell>
          <cell r="O49">
            <v>274.38337799999999</v>
          </cell>
          <cell r="P49">
            <v>0</v>
          </cell>
        </row>
        <row r="50">
          <cell r="C50">
            <v>3942.7717590000002</v>
          </cell>
          <cell r="D50">
            <v>3892.7717590000002</v>
          </cell>
          <cell r="E50">
            <v>50</v>
          </cell>
          <cell r="N50">
            <v>3828.3435999999997</v>
          </cell>
          <cell r="O50">
            <v>3778.3435999999997</v>
          </cell>
          <cell r="P50">
            <v>50</v>
          </cell>
        </row>
        <row r="51">
          <cell r="C51">
            <v>6363.2782690000004</v>
          </cell>
          <cell r="D51">
            <v>4013.2782690000004</v>
          </cell>
          <cell r="E51">
            <v>2350</v>
          </cell>
          <cell r="N51">
            <v>5870.7320920000002</v>
          </cell>
          <cell r="O51">
            <v>4120.7320920000002</v>
          </cell>
          <cell r="P51">
            <v>1750</v>
          </cell>
        </row>
        <row r="52">
          <cell r="C52">
            <v>3362.8847470000001</v>
          </cell>
          <cell r="D52">
            <v>3362.8847470000001</v>
          </cell>
          <cell r="E52">
            <v>0</v>
          </cell>
          <cell r="N52">
            <v>3283.229566</v>
          </cell>
          <cell r="O52">
            <v>3283.229566</v>
          </cell>
          <cell r="P52">
            <v>0</v>
          </cell>
        </row>
        <row r="53">
          <cell r="C53">
            <v>4455.1081809999996</v>
          </cell>
          <cell r="D53">
            <v>4455.1081809999996</v>
          </cell>
          <cell r="E53">
            <v>0</v>
          </cell>
          <cell r="N53">
            <v>4329.3674680000004</v>
          </cell>
          <cell r="O53">
            <v>4329.3674680000004</v>
          </cell>
          <cell r="P53">
            <v>0</v>
          </cell>
        </row>
        <row r="54">
          <cell r="C54">
            <v>1250.8141729999998</v>
          </cell>
          <cell r="D54">
            <v>1150.8141729999998</v>
          </cell>
          <cell r="E54">
            <v>100</v>
          </cell>
          <cell r="N54">
            <v>1295.965267</v>
          </cell>
          <cell r="O54">
            <v>1195.965267</v>
          </cell>
          <cell r="P54">
            <v>100</v>
          </cell>
        </row>
        <row r="55">
          <cell r="C55">
            <v>1507.3121759999999</v>
          </cell>
          <cell r="D55">
            <v>1507.3121759999999</v>
          </cell>
          <cell r="E55">
            <v>0</v>
          </cell>
          <cell r="N55">
            <v>1689.3153779999998</v>
          </cell>
          <cell r="O55">
            <v>1689.3153779999998</v>
          </cell>
          <cell r="P55">
            <v>0</v>
          </cell>
        </row>
        <row r="56">
          <cell r="C56">
            <v>2338.2920329999997</v>
          </cell>
          <cell r="D56">
            <v>2338.2920329999997</v>
          </cell>
          <cell r="E56">
            <v>0</v>
          </cell>
          <cell r="N56">
            <v>2362.3987429999997</v>
          </cell>
          <cell r="O56">
            <v>2362.3987429999997</v>
          </cell>
          <cell r="P56">
            <v>0</v>
          </cell>
        </row>
        <row r="57">
          <cell r="C57">
            <v>1900.7054849999997</v>
          </cell>
          <cell r="D57">
            <v>1900.7054849999997</v>
          </cell>
          <cell r="E57">
            <v>0</v>
          </cell>
          <cell r="N57">
            <v>1946.6803289999998</v>
          </cell>
          <cell r="O57">
            <v>1946.6803289999998</v>
          </cell>
          <cell r="P57">
            <v>0</v>
          </cell>
        </row>
        <row r="58">
          <cell r="C58">
            <v>2599.7833050000004</v>
          </cell>
          <cell r="D58">
            <v>2549.7833050000004</v>
          </cell>
          <cell r="E58">
            <v>50</v>
          </cell>
          <cell r="N58">
            <v>2445.1923750000005</v>
          </cell>
          <cell r="O58">
            <v>2395.1923750000005</v>
          </cell>
          <cell r="P58">
            <v>50</v>
          </cell>
        </row>
        <row r="59">
          <cell r="C59">
            <v>1300</v>
          </cell>
          <cell r="D59">
            <v>1300</v>
          </cell>
          <cell r="E59">
            <v>0</v>
          </cell>
          <cell r="N59">
            <v>1300</v>
          </cell>
          <cell r="O59">
            <v>1300</v>
          </cell>
          <cell r="P59">
            <v>0</v>
          </cell>
        </row>
        <row r="60">
          <cell r="C60">
            <v>85177.299591960007</v>
          </cell>
          <cell r="D60">
            <v>72203.299591960007</v>
          </cell>
          <cell r="E60">
            <v>12974</v>
          </cell>
          <cell r="N60">
            <v>91066.469852659997</v>
          </cell>
          <cell r="O60">
            <v>74748.469852659997</v>
          </cell>
          <cell r="P60">
            <v>16318</v>
          </cell>
        </row>
        <row r="61">
          <cell r="C61">
            <v>57377.816485559997</v>
          </cell>
          <cell r="D61">
            <v>50877.816485559997</v>
          </cell>
          <cell r="E61">
            <v>6500</v>
          </cell>
          <cell r="N61">
            <v>61420.895118259999</v>
          </cell>
          <cell r="O61">
            <v>53211.895118259999</v>
          </cell>
          <cell r="P61">
            <v>8209</v>
          </cell>
        </row>
        <row r="63">
          <cell r="C63">
            <v>7670.2441399999998</v>
          </cell>
          <cell r="D63">
            <v>7670.2441399999998</v>
          </cell>
          <cell r="E63">
            <v>0</v>
          </cell>
          <cell r="N63">
            <v>7684.358612</v>
          </cell>
          <cell r="O63">
            <v>7684.358612</v>
          </cell>
          <cell r="P63">
            <v>0</v>
          </cell>
        </row>
        <row r="64">
          <cell r="C64">
            <v>7428.638258</v>
          </cell>
          <cell r="D64">
            <v>6978.638258</v>
          </cell>
          <cell r="E64">
            <v>450</v>
          </cell>
          <cell r="N64">
            <v>8420.1230660000001</v>
          </cell>
          <cell r="O64">
            <v>7070.1230660000001</v>
          </cell>
          <cell r="P64">
            <v>1350</v>
          </cell>
        </row>
        <row r="65">
          <cell r="C65">
            <v>6601.6112229600003</v>
          </cell>
          <cell r="D65">
            <v>6601.6112229600003</v>
          </cell>
          <cell r="E65">
            <v>0</v>
          </cell>
          <cell r="N65">
            <v>6263.9858202600008</v>
          </cell>
          <cell r="O65">
            <v>6263.9858202600008</v>
          </cell>
          <cell r="P65">
            <v>0</v>
          </cell>
        </row>
        <row r="66">
          <cell r="C66">
            <v>5203.5347819999997</v>
          </cell>
          <cell r="D66">
            <v>4553.5347819999997</v>
          </cell>
          <cell r="E66">
            <v>650</v>
          </cell>
          <cell r="N66">
            <v>5596.3941420000001</v>
          </cell>
          <cell r="O66">
            <v>4946.3941420000001</v>
          </cell>
          <cell r="P66">
            <v>650</v>
          </cell>
        </row>
        <row r="67">
          <cell r="C67">
            <v>4183.2760760000001</v>
          </cell>
          <cell r="D67">
            <v>4033.2760760000001</v>
          </cell>
          <cell r="E67">
            <v>150</v>
          </cell>
          <cell r="N67">
            <v>5444.5913819999996</v>
          </cell>
          <cell r="O67">
            <v>5294.5913819999996</v>
          </cell>
          <cell r="P67">
            <v>150</v>
          </cell>
        </row>
        <row r="68">
          <cell r="C68">
            <v>26290.487110000002</v>
          </cell>
          <cell r="D68">
            <v>21040.487110000002</v>
          </cell>
          <cell r="E68">
            <v>5250</v>
          </cell>
          <cell r="N68">
            <v>28011.417199399999</v>
          </cell>
          <cell r="O68">
            <v>21952.417199399999</v>
          </cell>
          <cell r="P68">
            <v>6059</v>
          </cell>
        </row>
        <row r="71">
          <cell r="C71">
            <v>5326.4900292000002</v>
          </cell>
          <cell r="D71">
            <v>5326.4900292000002</v>
          </cell>
          <cell r="E71">
            <v>0</v>
          </cell>
          <cell r="N71">
            <v>5425.7007852000006</v>
          </cell>
          <cell r="O71">
            <v>5425.7007852000006</v>
          </cell>
          <cell r="P71">
            <v>0</v>
          </cell>
        </row>
        <row r="72">
          <cell r="C72">
            <v>5860.9491792000008</v>
          </cell>
          <cell r="D72">
            <v>5360.9491792000008</v>
          </cell>
          <cell r="E72">
            <v>500</v>
          </cell>
          <cell r="N72">
            <v>5963.9491792000008</v>
          </cell>
          <cell r="O72">
            <v>5463.9491792000008</v>
          </cell>
          <cell r="P72">
            <v>500</v>
          </cell>
        </row>
        <row r="73">
          <cell r="C73">
            <v>16612.043898</v>
          </cell>
          <cell r="D73">
            <v>10638.043898</v>
          </cell>
          <cell r="E73">
            <v>5974</v>
          </cell>
          <cell r="N73">
            <v>18255.924769999998</v>
          </cell>
          <cell r="O73">
            <v>10646.924769999998</v>
          </cell>
          <cell r="P73">
            <v>7609</v>
          </cell>
        </row>
        <row r="74">
          <cell r="C74">
            <v>40857.030419719995</v>
          </cell>
          <cell r="D74">
            <v>34477.030419719995</v>
          </cell>
          <cell r="E74">
            <v>6380</v>
          </cell>
          <cell r="N74">
            <v>41814.524931079999</v>
          </cell>
          <cell r="O74">
            <v>35534.524931079999</v>
          </cell>
          <cell r="P74">
            <v>6280</v>
          </cell>
        </row>
        <row r="75">
          <cell r="C75">
            <v>5405.3559339999993</v>
          </cell>
          <cell r="D75">
            <v>4005.3559339999993</v>
          </cell>
          <cell r="E75">
            <v>1400</v>
          </cell>
          <cell r="N75">
            <v>5528.5816670000004</v>
          </cell>
          <cell r="O75">
            <v>4128.5816670000004</v>
          </cell>
          <cell r="P75">
            <v>1400</v>
          </cell>
        </row>
        <row r="76">
          <cell r="C76">
            <v>4134.9087400000008</v>
          </cell>
          <cell r="D76">
            <v>4034.9087400000003</v>
          </cell>
          <cell r="E76">
            <v>100</v>
          </cell>
          <cell r="N76">
            <v>4247.7362350000003</v>
          </cell>
          <cell r="O76">
            <v>4147.7362350000003</v>
          </cell>
          <cell r="P76">
            <v>100</v>
          </cell>
        </row>
        <row r="77">
          <cell r="C77">
            <v>492.56716900000004</v>
          </cell>
          <cell r="D77">
            <v>392.56716900000004</v>
          </cell>
          <cell r="E77">
            <v>100</v>
          </cell>
          <cell r="N77">
            <v>469.573489</v>
          </cell>
          <cell r="O77">
            <v>369.573489</v>
          </cell>
          <cell r="P77">
            <v>100</v>
          </cell>
        </row>
        <row r="78">
          <cell r="C78">
            <v>2295.8386439999999</v>
          </cell>
          <cell r="D78">
            <v>2295.8386439999999</v>
          </cell>
          <cell r="E78">
            <v>0</v>
          </cell>
          <cell r="N78">
            <v>2255.2510440000001</v>
          </cell>
          <cell r="O78">
            <v>2255.2510440000001</v>
          </cell>
          <cell r="P78">
            <v>0</v>
          </cell>
        </row>
        <row r="79">
          <cell r="C79">
            <v>5223.6463459999995</v>
          </cell>
          <cell r="D79">
            <v>4723.6463459999995</v>
          </cell>
          <cell r="E79">
            <v>500</v>
          </cell>
          <cell r="N79">
            <v>5381.1518023999997</v>
          </cell>
          <cell r="O79">
            <v>4881.1518023999997</v>
          </cell>
          <cell r="P79">
            <v>500</v>
          </cell>
        </row>
        <row r="80">
          <cell r="C80">
            <v>427.84067500000003</v>
          </cell>
          <cell r="D80">
            <v>327.84067500000003</v>
          </cell>
          <cell r="E80">
            <v>100</v>
          </cell>
          <cell r="N80">
            <v>439.6506832</v>
          </cell>
          <cell r="O80">
            <v>339.6506832</v>
          </cell>
          <cell r="P80">
            <v>100</v>
          </cell>
        </row>
        <row r="81">
          <cell r="C81">
            <v>7205.4126379999998</v>
          </cell>
          <cell r="D81">
            <v>4655.4126379999998</v>
          </cell>
          <cell r="E81">
            <v>2550</v>
          </cell>
          <cell r="N81">
            <v>7389.5980939999999</v>
          </cell>
          <cell r="O81">
            <v>4839.5980939999999</v>
          </cell>
          <cell r="P81">
            <v>2550</v>
          </cell>
        </row>
        <row r="82">
          <cell r="C82">
            <v>987.32296599999995</v>
          </cell>
          <cell r="D82">
            <v>987.32296599999995</v>
          </cell>
          <cell r="E82">
            <v>0</v>
          </cell>
          <cell r="N82">
            <v>1012.2691062400002</v>
          </cell>
          <cell r="O82">
            <v>1012.2691062400002</v>
          </cell>
          <cell r="P82">
            <v>0</v>
          </cell>
        </row>
        <row r="83">
          <cell r="C83">
            <v>300.16070999999999</v>
          </cell>
          <cell r="D83">
            <v>220.16070999999999</v>
          </cell>
          <cell r="E83">
            <v>80</v>
          </cell>
          <cell r="N83">
            <v>350.02892399999996</v>
          </cell>
          <cell r="O83">
            <v>270.02892399999996</v>
          </cell>
          <cell r="P83">
            <v>80</v>
          </cell>
        </row>
        <row r="84">
          <cell r="C84">
            <v>776.97125099999994</v>
          </cell>
          <cell r="D84">
            <v>776.97125099999994</v>
          </cell>
          <cell r="E84">
            <v>0</v>
          </cell>
          <cell r="N84">
            <v>804.77286300000003</v>
          </cell>
          <cell r="O84">
            <v>804.77286300000003</v>
          </cell>
          <cell r="P84">
            <v>0</v>
          </cell>
        </row>
        <row r="85">
          <cell r="C85">
            <v>511.90849099999997</v>
          </cell>
          <cell r="D85">
            <v>511.90849099999997</v>
          </cell>
          <cell r="E85">
            <v>0</v>
          </cell>
          <cell r="N85">
            <v>520.98348499999997</v>
          </cell>
          <cell r="O85">
            <v>520.98348499999997</v>
          </cell>
          <cell r="P85">
            <v>0</v>
          </cell>
        </row>
        <row r="86">
          <cell r="C86">
            <v>1876.8684790000002</v>
          </cell>
          <cell r="D86">
            <v>1826.8684790000002</v>
          </cell>
          <cell r="E86">
            <v>50</v>
          </cell>
          <cell r="N86">
            <v>1891.3664769999998</v>
          </cell>
          <cell r="O86">
            <v>1841.3664769999998</v>
          </cell>
          <cell r="P86">
            <v>50</v>
          </cell>
        </row>
        <row r="87">
          <cell r="C87">
            <v>477.29467199999999</v>
          </cell>
          <cell r="D87">
            <v>477.29467199999999</v>
          </cell>
          <cell r="E87">
            <v>0</v>
          </cell>
          <cell r="N87">
            <v>378.70693999999997</v>
          </cell>
          <cell r="O87">
            <v>378.70693999999997</v>
          </cell>
          <cell r="P87">
            <v>0</v>
          </cell>
        </row>
        <row r="88">
          <cell r="C88">
            <v>563.50850700000001</v>
          </cell>
          <cell r="D88">
            <v>563.50850700000001</v>
          </cell>
          <cell r="E88">
            <v>0</v>
          </cell>
          <cell r="N88">
            <v>676.51679800000011</v>
          </cell>
          <cell r="O88">
            <v>676.51679800000011</v>
          </cell>
          <cell r="P88">
            <v>0</v>
          </cell>
        </row>
        <row r="89">
          <cell r="C89">
            <v>311.59277200000002</v>
          </cell>
          <cell r="D89">
            <v>311.59277200000002</v>
          </cell>
          <cell r="E89">
            <v>0</v>
          </cell>
          <cell r="N89">
            <v>433.31176599999992</v>
          </cell>
          <cell r="O89">
            <v>433.31176599999992</v>
          </cell>
          <cell r="P89">
            <v>0</v>
          </cell>
        </row>
        <row r="90">
          <cell r="C90">
            <v>700.49032299999999</v>
          </cell>
          <cell r="D90">
            <v>700.49032299999999</v>
          </cell>
          <cell r="E90">
            <v>0</v>
          </cell>
          <cell r="N90">
            <v>759.03123100000005</v>
          </cell>
          <cell r="O90">
            <v>759.03123100000005</v>
          </cell>
          <cell r="P90">
            <v>0</v>
          </cell>
        </row>
        <row r="91">
          <cell r="C91">
            <v>559.96942600000011</v>
          </cell>
          <cell r="D91">
            <v>509.96942600000006</v>
          </cell>
          <cell r="E91">
            <v>50</v>
          </cell>
          <cell r="N91">
            <v>559.02178600000002</v>
          </cell>
          <cell r="O91">
            <v>509.02178599999996</v>
          </cell>
          <cell r="P91">
            <v>50</v>
          </cell>
        </row>
        <row r="92">
          <cell r="C92">
            <v>778.11135152000008</v>
          </cell>
          <cell r="D92">
            <v>778.11135152000008</v>
          </cell>
          <cell r="E92">
            <v>0</v>
          </cell>
          <cell r="N92">
            <v>768.97886400000004</v>
          </cell>
          <cell r="O92">
            <v>768.97886400000004</v>
          </cell>
          <cell r="P92">
            <v>0</v>
          </cell>
        </row>
        <row r="93">
          <cell r="C93">
            <v>450.87742500000002</v>
          </cell>
          <cell r="D93">
            <v>450.87742500000002</v>
          </cell>
          <cell r="E93">
            <v>0</v>
          </cell>
          <cell r="N93">
            <v>341.67353700000001</v>
          </cell>
          <cell r="O93">
            <v>341.67353700000001</v>
          </cell>
          <cell r="P93">
            <v>0</v>
          </cell>
        </row>
        <row r="94">
          <cell r="C94">
            <v>350.34588400000001</v>
          </cell>
          <cell r="D94">
            <v>350.34588400000001</v>
          </cell>
          <cell r="E94">
            <v>0</v>
          </cell>
          <cell r="N94">
            <v>362.049238</v>
          </cell>
          <cell r="O94">
            <v>362.049238</v>
          </cell>
          <cell r="P94">
            <v>0</v>
          </cell>
        </row>
        <row r="95">
          <cell r="C95">
            <v>2532.5144342000003</v>
          </cell>
          <cell r="D95">
            <v>2482.5144342000003</v>
          </cell>
          <cell r="E95">
            <v>50</v>
          </cell>
          <cell r="N95">
            <v>2628.8448652400002</v>
          </cell>
          <cell r="O95">
            <v>2578.8448652400002</v>
          </cell>
          <cell r="P95">
            <v>50</v>
          </cell>
        </row>
        <row r="96">
          <cell r="C96">
            <v>442.52480400000002</v>
          </cell>
          <cell r="D96">
            <v>442.52480400000002</v>
          </cell>
          <cell r="E96">
            <v>0</v>
          </cell>
          <cell r="N96">
            <v>449.59579799999995</v>
          </cell>
          <cell r="O96">
            <v>449.59579799999995</v>
          </cell>
          <cell r="P96">
            <v>0</v>
          </cell>
        </row>
        <row r="97">
          <cell r="C97">
            <v>364.42943400000001</v>
          </cell>
          <cell r="D97">
            <v>364.42943400000001</v>
          </cell>
          <cell r="E97">
            <v>0</v>
          </cell>
          <cell r="N97">
            <v>381.04889400000002</v>
          </cell>
          <cell r="O97">
            <v>381.04889400000002</v>
          </cell>
          <cell r="P97">
            <v>0</v>
          </cell>
        </row>
        <row r="98">
          <cell r="C98">
            <v>536.569344</v>
          </cell>
          <cell r="D98">
            <v>536.569344</v>
          </cell>
          <cell r="E98">
            <v>0</v>
          </cell>
          <cell r="N98">
            <v>534.78134399999999</v>
          </cell>
          <cell r="O98">
            <v>534.78134399999999</v>
          </cell>
          <cell r="P98">
            <v>0</v>
          </cell>
        </row>
        <row r="99">
          <cell r="C99">
            <v>100</v>
          </cell>
          <cell r="D99">
            <v>100</v>
          </cell>
          <cell r="E99">
            <v>0</v>
          </cell>
          <cell r="N99">
            <v>100</v>
          </cell>
          <cell r="O99">
            <v>100</v>
          </cell>
          <cell r="P99">
            <v>0</v>
          </cell>
        </row>
        <row r="100">
          <cell r="C100">
            <v>350</v>
          </cell>
          <cell r="D100">
            <v>350</v>
          </cell>
          <cell r="E100">
            <v>0</v>
          </cell>
          <cell r="N100">
            <v>350</v>
          </cell>
          <cell r="O100">
            <v>350</v>
          </cell>
          <cell r="P100">
            <v>0</v>
          </cell>
        </row>
        <row r="101">
          <cell r="C101">
            <v>100</v>
          </cell>
          <cell r="D101">
            <v>100</v>
          </cell>
          <cell r="E101">
            <v>0</v>
          </cell>
          <cell r="N101">
            <v>100</v>
          </cell>
          <cell r="O101">
            <v>100</v>
          </cell>
          <cell r="P101">
            <v>0</v>
          </cell>
        </row>
        <row r="102">
          <cell r="C102">
            <v>100</v>
          </cell>
          <cell r="D102">
            <v>100</v>
          </cell>
          <cell r="E102">
            <v>0</v>
          </cell>
          <cell r="N102">
            <v>100</v>
          </cell>
          <cell r="O102">
            <v>100</v>
          </cell>
          <cell r="P102">
            <v>0</v>
          </cell>
        </row>
        <row r="103">
          <cell r="C103">
            <v>100</v>
          </cell>
          <cell r="D103">
            <v>100</v>
          </cell>
          <cell r="E103">
            <v>0</v>
          </cell>
          <cell r="N103">
            <v>100</v>
          </cell>
          <cell r="O103">
            <v>100</v>
          </cell>
          <cell r="P103">
            <v>0</v>
          </cell>
        </row>
        <row r="104">
          <cell r="C104">
            <v>100</v>
          </cell>
          <cell r="D104">
            <v>100</v>
          </cell>
          <cell r="E104">
            <v>0</v>
          </cell>
          <cell r="N104">
            <v>100</v>
          </cell>
          <cell r="O104">
            <v>100</v>
          </cell>
          <cell r="P104">
            <v>0</v>
          </cell>
        </row>
        <row r="105">
          <cell r="C105">
            <v>100</v>
          </cell>
          <cell r="D105">
            <v>100</v>
          </cell>
          <cell r="E105">
            <v>0</v>
          </cell>
          <cell r="N105">
            <v>100</v>
          </cell>
          <cell r="O105">
            <v>100</v>
          </cell>
          <cell r="P105">
            <v>0</v>
          </cell>
        </row>
        <row r="106">
          <cell r="C106">
            <v>100</v>
          </cell>
          <cell r="D106">
            <v>100</v>
          </cell>
          <cell r="E106">
            <v>0</v>
          </cell>
          <cell r="N106">
            <v>100</v>
          </cell>
          <cell r="O106">
            <v>100</v>
          </cell>
          <cell r="P106">
            <v>0</v>
          </cell>
        </row>
        <row r="107">
          <cell r="C107">
            <v>100</v>
          </cell>
          <cell r="D107">
            <v>100</v>
          </cell>
          <cell r="E107">
            <v>0</v>
          </cell>
          <cell r="N107">
            <v>100</v>
          </cell>
          <cell r="O107">
            <v>100</v>
          </cell>
          <cell r="P107">
            <v>0</v>
          </cell>
        </row>
        <row r="108">
          <cell r="C108">
            <v>100</v>
          </cell>
          <cell r="D108">
            <v>100</v>
          </cell>
          <cell r="E108">
            <v>0</v>
          </cell>
          <cell r="N108">
            <v>100</v>
          </cell>
          <cell r="O108">
            <v>100</v>
          </cell>
          <cell r="P108">
            <v>0</v>
          </cell>
        </row>
        <row r="109">
          <cell r="C109">
            <v>100</v>
          </cell>
          <cell r="D109">
            <v>100</v>
          </cell>
          <cell r="E109">
            <v>0</v>
          </cell>
          <cell r="N109">
            <v>100</v>
          </cell>
          <cell r="O109">
            <v>100</v>
          </cell>
          <cell r="P109">
            <v>0</v>
          </cell>
        </row>
        <row r="110">
          <cell r="C110">
            <v>100</v>
          </cell>
          <cell r="D110">
            <v>100</v>
          </cell>
          <cell r="E110">
            <v>0</v>
          </cell>
          <cell r="N110">
            <v>100</v>
          </cell>
          <cell r="O110">
            <v>100</v>
          </cell>
          <cell r="P110">
            <v>0</v>
          </cell>
        </row>
        <row r="111">
          <cell r="C111">
            <v>100</v>
          </cell>
          <cell r="D111">
            <v>100</v>
          </cell>
          <cell r="E111">
            <v>0</v>
          </cell>
          <cell r="N111">
            <v>100</v>
          </cell>
          <cell r="O111">
            <v>100</v>
          </cell>
          <cell r="P111">
            <v>0</v>
          </cell>
        </row>
        <row r="112">
          <cell r="C112">
            <v>100</v>
          </cell>
          <cell r="D112">
            <v>100</v>
          </cell>
          <cell r="E112">
            <v>0</v>
          </cell>
          <cell r="N112">
            <v>100</v>
          </cell>
          <cell r="O112">
            <v>100</v>
          </cell>
          <cell r="P112">
            <v>0</v>
          </cell>
        </row>
        <row r="113">
          <cell r="C113">
            <v>100</v>
          </cell>
          <cell r="D113">
            <v>100</v>
          </cell>
          <cell r="E113">
            <v>0</v>
          </cell>
          <cell r="N113">
            <v>100</v>
          </cell>
          <cell r="O113">
            <v>100</v>
          </cell>
          <cell r="P113">
            <v>0</v>
          </cell>
        </row>
        <row r="114">
          <cell r="C114">
            <v>100</v>
          </cell>
          <cell r="D114">
            <v>0</v>
          </cell>
          <cell r="E114">
            <v>100</v>
          </cell>
          <cell r="N114">
            <v>100</v>
          </cell>
          <cell r="O114">
            <v>100</v>
          </cell>
          <cell r="P114">
            <v>0</v>
          </cell>
        </row>
        <row r="115">
          <cell r="N115">
            <v>100</v>
          </cell>
          <cell r="O115">
            <v>100</v>
          </cell>
        </row>
        <row r="116">
          <cell r="C116">
            <v>1300</v>
          </cell>
          <cell r="D116">
            <v>0</v>
          </cell>
          <cell r="E116">
            <v>1300</v>
          </cell>
          <cell r="N116">
            <v>1300</v>
          </cell>
          <cell r="O116">
            <v>0</v>
          </cell>
          <cell r="P116">
            <v>1300</v>
          </cell>
        </row>
        <row r="117">
          <cell r="C117">
            <v>111500</v>
          </cell>
          <cell r="D117">
            <v>0</v>
          </cell>
          <cell r="E117">
            <v>111500</v>
          </cell>
          <cell r="N117">
            <v>66500</v>
          </cell>
          <cell r="O117">
            <v>0</v>
          </cell>
          <cell r="P117">
            <v>66500</v>
          </cell>
        </row>
        <row r="118">
          <cell r="C118">
            <v>3000</v>
          </cell>
          <cell r="D118">
            <v>0</v>
          </cell>
          <cell r="E118">
            <v>3000</v>
          </cell>
          <cell r="N118">
            <v>3000</v>
          </cell>
          <cell r="O118">
            <v>0</v>
          </cell>
          <cell r="P118">
            <v>3000</v>
          </cell>
        </row>
        <row r="119">
          <cell r="C119">
            <v>10000</v>
          </cell>
          <cell r="D119">
            <v>0</v>
          </cell>
          <cell r="E119">
            <v>10000</v>
          </cell>
          <cell r="N119">
            <v>5000</v>
          </cell>
          <cell r="O119">
            <v>0</v>
          </cell>
          <cell r="P119">
            <v>5000</v>
          </cell>
        </row>
        <row r="120">
          <cell r="C120">
            <v>50000</v>
          </cell>
          <cell r="D120">
            <v>0</v>
          </cell>
          <cell r="E120">
            <v>50000</v>
          </cell>
          <cell r="N120">
            <v>30000</v>
          </cell>
          <cell r="O120">
            <v>0</v>
          </cell>
          <cell r="P120">
            <v>30000</v>
          </cell>
        </row>
        <row r="121">
          <cell r="C121">
            <v>23500</v>
          </cell>
          <cell r="D121">
            <v>0</v>
          </cell>
          <cell r="E121">
            <v>23500</v>
          </cell>
          <cell r="N121">
            <v>13500</v>
          </cell>
          <cell r="O121">
            <v>0</v>
          </cell>
          <cell r="P121">
            <v>13500</v>
          </cell>
        </row>
        <row r="122">
          <cell r="C122">
            <v>25000</v>
          </cell>
          <cell r="D122">
            <v>0</v>
          </cell>
          <cell r="E122">
            <v>25000</v>
          </cell>
          <cell r="N122">
            <v>15000</v>
          </cell>
          <cell r="O122">
            <v>0</v>
          </cell>
          <cell r="P122">
            <v>15000</v>
          </cell>
        </row>
        <row r="123">
          <cell r="C123">
            <v>772024.01375294663</v>
          </cell>
          <cell r="D123">
            <v>397336.68443794659</v>
          </cell>
          <cell r="E123">
            <v>374687.32931499998</v>
          </cell>
          <cell r="N123">
            <v>692122.68812612374</v>
          </cell>
          <cell r="O123">
            <v>400449.04684112384</v>
          </cell>
          <cell r="P123">
            <v>291673.64128500002</v>
          </cell>
        </row>
        <row r="124">
          <cell r="C124">
            <v>591843.75687910663</v>
          </cell>
          <cell r="D124">
            <v>332579.42756410659</v>
          </cell>
          <cell r="E124">
            <v>259264.32931500001</v>
          </cell>
          <cell r="N124">
            <v>527679.75194168382</v>
          </cell>
          <cell r="O124">
            <v>335344.91065668385</v>
          </cell>
          <cell r="P124">
            <v>192334.84128500003</v>
          </cell>
        </row>
        <row r="125">
          <cell r="C125">
            <v>17200</v>
          </cell>
          <cell r="D125">
            <v>0</v>
          </cell>
          <cell r="E125">
            <v>17200</v>
          </cell>
          <cell r="N125">
            <v>17200</v>
          </cell>
          <cell r="O125">
            <v>0</v>
          </cell>
          <cell r="P125">
            <v>17200</v>
          </cell>
        </row>
        <row r="126">
          <cell r="C126">
            <v>400</v>
          </cell>
          <cell r="D126">
            <v>0</v>
          </cell>
          <cell r="E126">
            <v>400</v>
          </cell>
          <cell r="N126">
            <v>400</v>
          </cell>
          <cell r="O126">
            <v>0</v>
          </cell>
          <cell r="P126">
            <v>400</v>
          </cell>
        </row>
        <row r="127">
          <cell r="C127">
            <v>240353</v>
          </cell>
          <cell r="D127">
            <v>0</v>
          </cell>
          <cell r="E127">
            <v>240353</v>
          </cell>
          <cell r="N127">
            <v>172227.51197000002</v>
          </cell>
          <cell r="O127">
            <v>0</v>
          </cell>
          <cell r="P127">
            <v>172227.51197000002</v>
          </cell>
        </row>
        <row r="128">
          <cell r="C128">
            <v>110000</v>
          </cell>
          <cell r="D128">
            <v>0</v>
          </cell>
          <cell r="E128">
            <v>110000</v>
          </cell>
          <cell r="N128">
            <v>110000</v>
          </cell>
          <cell r="O128">
            <v>0</v>
          </cell>
          <cell r="P128">
            <v>110000</v>
          </cell>
        </row>
        <row r="129">
          <cell r="C129">
            <v>67865</v>
          </cell>
          <cell r="D129">
            <v>0</v>
          </cell>
          <cell r="E129">
            <v>67865</v>
          </cell>
          <cell r="N129">
            <v>49414.511970000014</v>
          </cell>
          <cell r="O129">
            <v>0</v>
          </cell>
          <cell r="P129">
            <v>49414.511970000014</v>
          </cell>
        </row>
        <row r="131">
          <cell r="C131">
            <v>62488</v>
          </cell>
          <cell r="D131">
            <v>0</v>
          </cell>
          <cell r="E131">
            <v>62488</v>
          </cell>
          <cell r="N131">
            <v>12813</v>
          </cell>
          <cell r="O131">
            <v>0</v>
          </cell>
          <cell r="P131">
            <v>12813</v>
          </cell>
        </row>
        <row r="132">
          <cell r="C132">
            <v>329826.8607231066</v>
          </cell>
          <cell r="D132">
            <v>329826.8607231066</v>
          </cell>
          <cell r="E132">
            <v>0</v>
          </cell>
          <cell r="N132">
            <v>333716.20964368386</v>
          </cell>
          <cell r="O132">
            <v>332716.20964368386</v>
          </cell>
          <cell r="P132">
            <v>1000</v>
          </cell>
        </row>
        <row r="133">
          <cell r="C133">
            <v>14919.828678655998</v>
          </cell>
          <cell r="D133">
            <v>14919.828678655998</v>
          </cell>
          <cell r="E133">
            <v>0</v>
          </cell>
          <cell r="N133">
            <v>15224.239173579997</v>
          </cell>
          <cell r="O133">
            <v>15224.239173579997</v>
          </cell>
          <cell r="P133">
            <v>0</v>
          </cell>
        </row>
        <row r="134">
          <cell r="C134">
            <v>11111.99169938</v>
          </cell>
          <cell r="D134">
            <v>11111.99169938</v>
          </cell>
          <cell r="E134">
            <v>0</v>
          </cell>
          <cell r="N134">
            <v>11365.394128079999</v>
          </cell>
          <cell r="O134">
            <v>11365.394128079999</v>
          </cell>
          <cell r="P134">
            <v>0</v>
          </cell>
        </row>
        <row r="135">
          <cell r="C135">
            <v>8251.4856989239997</v>
          </cell>
          <cell r="D135">
            <v>8251.4856989239997</v>
          </cell>
          <cell r="E135">
            <v>0</v>
          </cell>
          <cell r="N135">
            <v>8649.7027128480004</v>
          </cell>
          <cell r="O135">
            <v>8649.7027128480004</v>
          </cell>
          <cell r="P135">
            <v>0</v>
          </cell>
        </row>
        <row r="136">
          <cell r="C136">
            <v>9730.987982040002</v>
          </cell>
          <cell r="D136">
            <v>9730.987982040002</v>
          </cell>
          <cell r="E136">
            <v>0</v>
          </cell>
          <cell r="N136">
            <v>9715.978883339998</v>
          </cell>
          <cell r="O136">
            <v>9715.978883339998</v>
          </cell>
          <cell r="P136">
            <v>0</v>
          </cell>
        </row>
        <row r="137">
          <cell r="C137">
            <v>7505.4833784600005</v>
          </cell>
          <cell r="D137">
            <v>7505.4833784600005</v>
          </cell>
          <cell r="E137">
            <v>0</v>
          </cell>
          <cell r="N137">
            <v>7472.4362742399999</v>
          </cell>
          <cell r="O137">
            <v>7472.4362742399999</v>
          </cell>
          <cell r="P137">
            <v>0</v>
          </cell>
        </row>
        <row r="138">
          <cell r="C138">
            <v>13477.694240384</v>
          </cell>
          <cell r="D138">
            <v>13477.694240384</v>
          </cell>
          <cell r="E138">
            <v>0</v>
          </cell>
          <cell r="N138">
            <v>13835.139166572</v>
          </cell>
          <cell r="O138">
            <v>13835.139166572</v>
          </cell>
          <cell r="P138">
            <v>0</v>
          </cell>
        </row>
        <row r="139">
          <cell r="C139">
            <v>11518.311863312001</v>
          </cell>
          <cell r="D139">
            <v>11518.311863312001</v>
          </cell>
          <cell r="E139">
            <v>0</v>
          </cell>
          <cell r="N139">
            <v>11401.707775440002</v>
          </cell>
          <cell r="O139">
            <v>11401.707775440002</v>
          </cell>
          <cell r="P139">
            <v>0</v>
          </cell>
        </row>
        <row r="140">
          <cell r="C140">
            <v>12649.541970404</v>
          </cell>
          <cell r="D140">
            <v>12649.541970404</v>
          </cell>
          <cell r="E140">
            <v>0</v>
          </cell>
          <cell r="N140">
            <v>12834.811760079996</v>
          </cell>
          <cell r="O140">
            <v>12834.811760079996</v>
          </cell>
          <cell r="P140">
            <v>0</v>
          </cell>
        </row>
        <row r="141">
          <cell r="C141">
            <v>9788.2748018519997</v>
          </cell>
          <cell r="D141">
            <v>9788.2748018519997</v>
          </cell>
          <cell r="E141">
            <v>0</v>
          </cell>
          <cell r="N141">
            <v>9532.5829468800002</v>
          </cell>
          <cell r="O141">
            <v>9532.5829468800002</v>
          </cell>
          <cell r="P141">
            <v>0</v>
          </cell>
        </row>
        <row r="142">
          <cell r="C142">
            <v>7075.6206347159987</v>
          </cell>
          <cell r="D142">
            <v>7075.6206347159987</v>
          </cell>
          <cell r="E142">
            <v>0</v>
          </cell>
          <cell r="N142">
            <v>6863.0713143400008</v>
          </cell>
          <cell r="O142">
            <v>6863.0713143400008</v>
          </cell>
          <cell r="P142">
            <v>0</v>
          </cell>
        </row>
        <row r="143">
          <cell r="C143">
            <v>13348.815348935999</v>
          </cell>
          <cell r="D143">
            <v>13348.815348935999</v>
          </cell>
          <cell r="E143">
            <v>0</v>
          </cell>
          <cell r="N143">
            <v>13637.66851546</v>
          </cell>
          <cell r="O143">
            <v>13637.66851546</v>
          </cell>
          <cell r="P143">
            <v>0</v>
          </cell>
        </row>
        <row r="144">
          <cell r="C144">
            <v>8377.7300538519994</v>
          </cell>
          <cell r="D144">
            <v>8377.7300538519994</v>
          </cell>
          <cell r="E144">
            <v>0</v>
          </cell>
          <cell r="N144">
            <v>8289.5134789000003</v>
          </cell>
          <cell r="O144">
            <v>8289.5134789000003</v>
          </cell>
          <cell r="P144">
            <v>0</v>
          </cell>
        </row>
        <row r="145">
          <cell r="C145">
            <v>8857.7690688679995</v>
          </cell>
          <cell r="D145">
            <v>8857.7690688679995</v>
          </cell>
          <cell r="E145">
            <v>0</v>
          </cell>
          <cell r="N145">
            <v>9243.2524351999982</v>
          </cell>
          <cell r="O145">
            <v>9243.2524351999982</v>
          </cell>
          <cell r="P145">
            <v>0</v>
          </cell>
        </row>
        <row r="146">
          <cell r="C146">
            <v>12020.788069664</v>
          </cell>
          <cell r="D146">
            <v>12020.788069664</v>
          </cell>
          <cell r="E146">
            <v>0</v>
          </cell>
          <cell r="N146">
            <v>12324.588413939997</v>
          </cell>
          <cell r="O146">
            <v>12324.588413939997</v>
          </cell>
          <cell r="P146">
            <v>0</v>
          </cell>
        </row>
        <row r="147">
          <cell r="C147">
            <v>9254.903673068</v>
          </cell>
          <cell r="D147">
            <v>9254.903673068</v>
          </cell>
          <cell r="E147">
            <v>0</v>
          </cell>
          <cell r="N147">
            <v>9819.4449683999992</v>
          </cell>
          <cell r="O147">
            <v>9819.4449683999992</v>
          </cell>
          <cell r="P147">
            <v>0</v>
          </cell>
        </row>
        <row r="148">
          <cell r="C148">
            <v>23435.283941787995</v>
          </cell>
          <cell r="D148">
            <v>23435.283941787995</v>
          </cell>
          <cell r="E148">
            <v>0</v>
          </cell>
          <cell r="N148">
            <v>25949.046497404004</v>
          </cell>
          <cell r="O148">
            <v>24949.046497404004</v>
          </cell>
          <cell r="P148">
            <v>1000</v>
          </cell>
        </row>
        <row r="149">
          <cell r="C149">
            <v>12539.536935288002</v>
          </cell>
          <cell r="D149">
            <v>12539.536935288002</v>
          </cell>
          <cell r="E149">
            <v>0</v>
          </cell>
          <cell r="N149">
            <v>13266.235558980001</v>
          </cell>
          <cell r="O149">
            <v>13266.235558980001</v>
          </cell>
          <cell r="P149">
            <v>0</v>
          </cell>
        </row>
        <row r="150">
          <cell r="C150">
            <v>9816.9202917359999</v>
          </cell>
          <cell r="D150">
            <v>9816.9202917359999</v>
          </cell>
          <cell r="E150">
            <v>0</v>
          </cell>
          <cell r="N150">
            <v>9620.2945536599982</v>
          </cell>
          <cell r="O150">
            <v>9620.2945536599982</v>
          </cell>
          <cell r="P150">
            <v>0</v>
          </cell>
        </row>
        <row r="151">
          <cell r="C151">
            <v>10552.789633848</v>
          </cell>
          <cell r="D151">
            <v>10552.789633848</v>
          </cell>
          <cell r="E151">
            <v>0</v>
          </cell>
          <cell r="N151">
            <v>11043.232569600001</v>
          </cell>
          <cell r="O151">
            <v>11043.232569600001</v>
          </cell>
          <cell r="P151">
            <v>0</v>
          </cell>
        </row>
        <row r="152">
          <cell r="C152">
            <v>10186.084260655998</v>
          </cell>
          <cell r="D152">
            <v>10186.084260655998</v>
          </cell>
          <cell r="E152">
            <v>0</v>
          </cell>
          <cell r="N152">
            <v>10250.23267994</v>
          </cell>
          <cell r="O152">
            <v>10250.23267994</v>
          </cell>
          <cell r="P152">
            <v>0</v>
          </cell>
        </row>
        <row r="153">
          <cell r="C153">
            <v>8352.2626829439996</v>
          </cell>
          <cell r="D153">
            <v>8352.2626829439996</v>
          </cell>
          <cell r="E153">
            <v>0</v>
          </cell>
          <cell r="N153">
            <v>8289.4268603200017</v>
          </cell>
          <cell r="O153">
            <v>8289.4268603200017</v>
          </cell>
          <cell r="P153">
            <v>0</v>
          </cell>
        </row>
        <row r="154">
          <cell r="C154">
            <v>5389.4078004960011</v>
          </cell>
          <cell r="D154">
            <v>5389.4078004960011</v>
          </cell>
          <cell r="E154">
            <v>0</v>
          </cell>
          <cell r="N154">
            <v>5402.7214985600003</v>
          </cell>
          <cell r="O154">
            <v>5402.7214985600003</v>
          </cell>
          <cell r="P154">
            <v>0</v>
          </cell>
        </row>
        <row r="155">
          <cell r="C155">
            <v>10658.839607976</v>
          </cell>
          <cell r="D155">
            <v>10658.839607976</v>
          </cell>
          <cell r="E155">
            <v>0</v>
          </cell>
          <cell r="N155">
            <v>11345.085287280001</v>
          </cell>
          <cell r="O155">
            <v>11345.085287280001</v>
          </cell>
          <cell r="P155">
            <v>0</v>
          </cell>
        </row>
        <row r="156">
          <cell r="C156">
            <v>8237.3664141959998</v>
          </cell>
          <cell r="D156">
            <v>8237.3664141959998</v>
          </cell>
          <cell r="E156">
            <v>0</v>
          </cell>
          <cell r="N156">
            <v>8385.2084610000002</v>
          </cell>
          <cell r="O156">
            <v>8385.2084610000002</v>
          </cell>
          <cell r="P156">
            <v>0</v>
          </cell>
        </row>
        <row r="157">
          <cell r="C157">
            <v>13719.402472207999</v>
          </cell>
          <cell r="D157">
            <v>13719.402472207999</v>
          </cell>
          <cell r="E157">
            <v>0</v>
          </cell>
          <cell r="N157">
            <v>10738.84132236</v>
          </cell>
          <cell r="O157">
            <v>10738.84132236</v>
          </cell>
          <cell r="P157">
            <v>0</v>
          </cell>
        </row>
        <row r="158">
          <cell r="C158">
            <v>5778.7907690319989</v>
          </cell>
          <cell r="D158">
            <v>5778.7907690319989</v>
          </cell>
          <cell r="E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C159">
            <v>7353.7380783440003</v>
          </cell>
          <cell r="D159">
            <v>7353.7380783440003</v>
          </cell>
          <cell r="E159">
            <v>0</v>
          </cell>
          <cell r="N159">
            <v>12171.156445859999</v>
          </cell>
          <cell r="O159">
            <v>12171.156445859999</v>
          </cell>
          <cell r="P159">
            <v>0</v>
          </cell>
        </row>
        <row r="160">
          <cell r="C160">
            <v>11587.148667466668</v>
          </cell>
          <cell r="D160">
            <v>11587.148667466668</v>
          </cell>
          <cell r="E160">
            <v>0</v>
          </cell>
          <cell r="N160">
            <v>12454.575467039998</v>
          </cell>
          <cell r="O160">
            <v>12454.575467039998</v>
          </cell>
          <cell r="P160">
            <v>0</v>
          </cell>
        </row>
        <row r="161">
          <cell r="C161">
            <v>8568.6628749280007</v>
          </cell>
          <cell r="D161">
            <v>8568.6628749280007</v>
          </cell>
          <cell r="E161">
            <v>0</v>
          </cell>
          <cell r="N161">
            <v>9158.3503343600005</v>
          </cell>
          <cell r="O161">
            <v>9158.3503343600005</v>
          </cell>
          <cell r="P161">
            <v>0</v>
          </cell>
        </row>
        <row r="162">
          <cell r="C162">
            <v>8305.0937040879999</v>
          </cell>
          <cell r="D162">
            <v>8305.0937040879999</v>
          </cell>
          <cell r="E162">
            <v>0</v>
          </cell>
          <cell r="N162">
            <v>8569.2082658799991</v>
          </cell>
          <cell r="O162">
            <v>8569.2082658799991</v>
          </cell>
          <cell r="P162">
            <v>0</v>
          </cell>
        </row>
        <row r="163">
          <cell r="C163">
            <v>10118.224436820001</v>
          </cell>
          <cell r="D163">
            <v>10118.224436820001</v>
          </cell>
          <cell r="E163">
            <v>0</v>
          </cell>
          <cell r="N163">
            <v>9539.9405836799997</v>
          </cell>
          <cell r="O163">
            <v>9539.9405836799997</v>
          </cell>
          <cell r="P163">
            <v>0</v>
          </cell>
        </row>
        <row r="164">
          <cell r="C164">
            <v>7338.0809887759988</v>
          </cell>
          <cell r="D164">
            <v>7338.0809887759988</v>
          </cell>
          <cell r="E164">
            <v>0</v>
          </cell>
          <cell r="N164">
            <v>7323.121310460001</v>
          </cell>
          <cell r="O164">
            <v>7323.121310460001</v>
          </cell>
          <cell r="P164">
            <v>0</v>
          </cell>
        </row>
        <row r="165">
          <cell r="C165">
            <v>4063.8961559999998</v>
          </cell>
          <cell r="D165">
            <v>2752.5668409999998</v>
          </cell>
          <cell r="E165">
            <v>1311.329315</v>
          </cell>
          <cell r="N165">
            <v>4136.0303279999998</v>
          </cell>
          <cell r="O165">
            <v>2628.7010129999999</v>
          </cell>
          <cell r="P165">
            <v>1507.329315</v>
          </cell>
        </row>
        <row r="166">
          <cell r="C166">
            <v>1148.1778839999997</v>
          </cell>
          <cell r="D166">
            <v>1036.9862509999998</v>
          </cell>
          <cell r="E166">
            <v>111.19163300000002</v>
          </cell>
          <cell r="N166">
            <v>1176.862768</v>
          </cell>
          <cell r="O166">
            <v>1065.671135</v>
          </cell>
          <cell r="P166">
            <v>111.19163300000002</v>
          </cell>
        </row>
        <row r="167">
          <cell r="C167">
            <v>2915.7182720000001</v>
          </cell>
          <cell r="D167">
            <v>1715.58059</v>
          </cell>
          <cell r="E167">
            <v>1200.137682</v>
          </cell>
          <cell r="N167">
            <v>2959.1675599999999</v>
          </cell>
          <cell r="O167">
            <v>1563.0298779999998</v>
          </cell>
          <cell r="P167">
            <v>1396.137682</v>
          </cell>
        </row>
        <row r="168">
          <cell r="C168">
            <v>180180.25687384</v>
          </cell>
          <cell r="D168">
            <v>64757.256873839993</v>
          </cell>
          <cell r="E168">
            <v>115423</v>
          </cell>
          <cell r="N168">
            <v>164442.93618443998</v>
          </cell>
          <cell r="O168">
            <v>65104.136184439994</v>
          </cell>
          <cell r="P168">
            <v>99338.8</v>
          </cell>
        </row>
        <row r="169">
          <cell r="C169">
            <v>5974.7466969199995</v>
          </cell>
          <cell r="D169">
            <v>5974.7466969199995</v>
          </cell>
          <cell r="E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C170">
            <v>3558.6456379599995</v>
          </cell>
          <cell r="D170">
            <v>3558.6456379599995</v>
          </cell>
          <cell r="E170">
            <v>0</v>
          </cell>
          <cell r="N170">
            <v>9534.0760169200003</v>
          </cell>
          <cell r="O170">
            <v>9534.0760169200003</v>
          </cell>
          <cell r="P170">
            <v>0</v>
          </cell>
        </row>
        <row r="171">
          <cell r="C171">
            <v>24547</v>
          </cell>
          <cell r="D171">
            <v>24547</v>
          </cell>
          <cell r="E171">
            <v>0</v>
          </cell>
          <cell r="N171">
            <v>24483</v>
          </cell>
          <cell r="O171">
            <v>24483</v>
          </cell>
          <cell r="P171">
            <v>0</v>
          </cell>
        </row>
        <row r="172">
          <cell r="C172">
            <v>1323.5537875</v>
          </cell>
          <cell r="D172">
            <v>1323.5537875</v>
          </cell>
          <cell r="E172">
            <v>0</v>
          </cell>
          <cell r="N172">
            <v>1324.0370117999996</v>
          </cell>
          <cell r="O172">
            <v>1324.0370117999996</v>
          </cell>
          <cell r="P172">
            <v>0</v>
          </cell>
        </row>
        <row r="173">
          <cell r="C173">
            <v>11126.0290652</v>
          </cell>
          <cell r="D173">
            <v>7249.0290652000003</v>
          </cell>
          <cell r="E173">
            <v>3877</v>
          </cell>
          <cell r="N173">
            <v>10379.902832</v>
          </cell>
          <cell r="O173">
            <v>7502.9028319999998</v>
          </cell>
          <cell r="P173">
            <v>2877</v>
          </cell>
        </row>
        <row r="174">
          <cell r="C174">
            <v>4506.7957692</v>
          </cell>
          <cell r="D174">
            <v>4506.7957692</v>
          </cell>
          <cell r="E174">
            <v>0</v>
          </cell>
          <cell r="N174">
            <v>4506.6048178500005</v>
          </cell>
          <cell r="O174">
            <v>4506.6048178500005</v>
          </cell>
          <cell r="P174">
            <v>0</v>
          </cell>
        </row>
        <row r="175">
          <cell r="C175">
            <v>2584.7460619999997</v>
          </cell>
          <cell r="D175">
            <v>1884.7460619999997</v>
          </cell>
          <cell r="E175">
            <v>700</v>
          </cell>
          <cell r="N175">
            <v>2664.6607219999996</v>
          </cell>
          <cell r="O175">
            <v>1964.6607219999996</v>
          </cell>
          <cell r="P175">
            <v>700</v>
          </cell>
        </row>
        <row r="177">
          <cell r="C177">
            <v>5377.9442000600002</v>
          </cell>
          <cell r="D177">
            <v>5377.9442000600002</v>
          </cell>
          <cell r="E177">
            <v>0</v>
          </cell>
          <cell r="N177">
            <v>5378.3334001499998</v>
          </cell>
          <cell r="O177">
            <v>5378.3334001499998</v>
          </cell>
          <cell r="P177">
            <v>0</v>
          </cell>
        </row>
        <row r="178">
          <cell r="C178">
            <v>10488.465389999999</v>
          </cell>
          <cell r="D178">
            <v>3038.4653899999994</v>
          </cell>
          <cell r="E178">
            <v>7450</v>
          </cell>
          <cell r="N178">
            <v>10904.131188720001</v>
          </cell>
          <cell r="O178">
            <v>3154.1311887200004</v>
          </cell>
          <cell r="P178">
            <v>7750</v>
          </cell>
        </row>
        <row r="179">
          <cell r="C179">
            <v>3743.3968720000003</v>
          </cell>
          <cell r="D179">
            <v>3073.3968720000003</v>
          </cell>
          <cell r="E179">
            <v>670</v>
          </cell>
          <cell r="N179">
            <v>3943.5123560000002</v>
          </cell>
          <cell r="O179">
            <v>3273.5123560000002</v>
          </cell>
          <cell r="P179">
            <v>670</v>
          </cell>
        </row>
        <row r="181">
          <cell r="C181">
            <v>2022</v>
          </cell>
          <cell r="D181">
            <v>2022</v>
          </cell>
          <cell r="E181">
            <v>0</v>
          </cell>
          <cell r="N181">
            <v>1782.1484449999996</v>
          </cell>
          <cell r="O181">
            <v>1782.1484449999996</v>
          </cell>
          <cell r="P181">
            <v>0</v>
          </cell>
        </row>
        <row r="182">
          <cell r="C182">
            <v>771.12101500000006</v>
          </cell>
          <cell r="D182">
            <v>771.12101500000006</v>
          </cell>
          <cell r="E182">
            <v>0</v>
          </cell>
          <cell r="N182">
            <v>770.72939400000007</v>
          </cell>
          <cell r="O182">
            <v>770.72939400000007</v>
          </cell>
          <cell r="P182">
            <v>0</v>
          </cell>
        </row>
        <row r="183">
          <cell r="C183">
            <v>1000</v>
          </cell>
          <cell r="D183">
            <v>0</v>
          </cell>
          <cell r="E183">
            <v>1000</v>
          </cell>
          <cell r="N183">
            <v>1000</v>
          </cell>
          <cell r="O183">
            <v>0</v>
          </cell>
          <cell r="P183">
            <v>1000</v>
          </cell>
        </row>
        <row r="184">
          <cell r="C184">
            <v>1500</v>
          </cell>
          <cell r="D184">
            <v>0</v>
          </cell>
          <cell r="E184">
            <v>1500</v>
          </cell>
          <cell r="N184">
            <v>1500</v>
          </cell>
          <cell r="O184">
            <v>0</v>
          </cell>
          <cell r="P184">
            <v>1500</v>
          </cell>
        </row>
        <row r="185">
          <cell r="C185">
            <v>1000</v>
          </cell>
          <cell r="D185">
            <v>0</v>
          </cell>
          <cell r="E185">
            <v>1000</v>
          </cell>
          <cell r="N185">
            <v>1000</v>
          </cell>
          <cell r="O185">
            <v>0</v>
          </cell>
          <cell r="P185">
            <v>1000</v>
          </cell>
        </row>
        <row r="186">
          <cell r="C186">
            <v>500</v>
          </cell>
          <cell r="D186">
            <v>0</v>
          </cell>
          <cell r="E186">
            <v>500</v>
          </cell>
          <cell r="N186">
            <v>500</v>
          </cell>
          <cell r="O186">
            <v>0</v>
          </cell>
          <cell r="P186">
            <v>500</v>
          </cell>
        </row>
        <row r="187">
          <cell r="C187">
            <v>5000</v>
          </cell>
          <cell r="D187">
            <v>0</v>
          </cell>
          <cell r="E187">
            <v>5000</v>
          </cell>
          <cell r="N187">
            <v>5000</v>
          </cell>
          <cell r="O187">
            <v>0</v>
          </cell>
          <cell r="P187">
            <v>5000</v>
          </cell>
        </row>
        <row r="188">
          <cell r="C188">
            <v>7700</v>
          </cell>
          <cell r="D188">
            <v>0</v>
          </cell>
          <cell r="E188">
            <v>7700</v>
          </cell>
          <cell r="N188">
            <v>7700</v>
          </cell>
          <cell r="O188">
            <v>0</v>
          </cell>
          <cell r="P188">
            <v>7700</v>
          </cell>
        </row>
        <row r="189">
          <cell r="C189">
            <v>2000</v>
          </cell>
          <cell r="D189">
            <v>0</v>
          </cell>
          <cell r="E189">
            <v>2000</v>
          </cell>
          <cell r="N189">
            <v>2000</v>
          </cell>
          <cell r="O189">
            <v>0</v>
          </cell>
          <cell r="P189">
            <v>2000</v>
          </cell>
        </row>
        <row r="190">
          <cell r="C190">
            <v>5000</v>
          </cell>
          <cell r="D190">
            <v>0</v>
          </cell>
          <cell r="E190">
            <v>5000</v>
          </cell>
          <cell r="N190">
            <v>5000</v>
          </cell>
          <cell r="O190">
            <v>0</v>
          </cell>
          <cell r="P190">
            <v>5000</v>
          </cell>
        </row>
        <row r="191">
          <cell r="C191">
            <v>600</v>
          </cell>
          <cell r="D191">
            <v>0</v>
          </cell>
          <cell r="E191">
            <v>600</v>
          </cell>
          <cell r="N191">
            <v>600</v>
          </cell>
          <cell r="O191">
            <v>0</v>
          </cell>
          <cell r="P191">
            <v>600</v>
          </cell>
        </row>
        <row r="195">
          <cell r="C195">
            <v>28000</v>
          </cell>
          <cell r="D195">
            <v>0</v>
          </cell>
          <cell r="E195">
            <v>28000</v>
          </cell>
          <cell r="N195">
            <v>18000</v>
          </cell>
          <cell r="O195">
            <v>0</v>
          </cell>
          <cell r="P195">
            <v>18000</v>
          </cell>
        </row>
        <row r="196">
          <cell r="C196">
            <v>30000</v>
          </cell>
          <cell r="D196">
            <v>0</v>
          </cell>
          <cell r="E196">
            <v>30000</v>
          </cell>
          <cell r="N196">
            <v>20000</v>
          </cell>
          <cell r="O196">
            <v>0</v>
          </cell>
          <cell r="P196">
            <v>20000</v>
          </cell>
        </row>
        <row r="197">
          <cell r="C197">
            <v>17856</v>
          </cell>
          <cell r="D197">
            <v>1430</v>
          </cell>
          <cell r="E197">
            <v>16426</v>
          </cell>
          <cell r="N197">
            <v>22471.8</v>
          </cell>
          <cell r="O197">
            <v>1430</v>
          </cell>
          <cell r="P197">
            <v>21041.8</v>
          </cell>
        </row>
        <row r="198">
          <cell r="C198">
            <v>4000</v>
          </cell>
          <cell r="D198">
            <v>0</v>
          </cell>
          <cell r="E198">
            <v>4000</v>
          </cell>
          <cell r="N198">
            <v>4000</v>
          </cell>
          <cell r="O198">
            <v>0</v>
          </cell>
          <cell r="P198">
            <v>4000</v>
          </cell>
        </row>
        <row r="199">
          <cell r="C199">
            <v>404543.93276859191</v>
          </cell>
          <cell r="D199">
            <v>236950.34160693997</v>
          </cell>
          <cell r="E199">
            <v>167593.59116165194</v>
          </cell>
          <cell r="N199">
            <v>358721.62868535006</v>
          </cell>
          <cell r="O199">
            <v>240375.34733535006</v>
          </cell>
          <cell r="P199">
            <v>118346.28135000005</v>
          </cell>
        </row>
        <row r="200">
          <cell r="C200">
            <v>303652.07615593995</v>
          </cell>
          <cell r="D200">
            <v>234448.07615593995</v>
          </cell>
          <cell r="E200">
            <v>69204</v>
          </cell>
          <cell r="N200">
            <v>292040.94313335005</v>
          </cell>
          <cell r="O200">
            <v>237886.94313335005</v>
          </cell>
          <cell r="P200">
            <v>54154</v>
          </cell>
        </row>
        <row r="201">
          <cell r="C201">
            <v>3984.8978239999997</v>
          </cell>
          <cell r="D201">
            <v>3984.8978239999997</v>
          </cell>
          <cell r="E201">
            <v>0</v>
          </cell>
          <cell r="N201">
            <v>5490</v>
          </cell>
          <cell r="O201">
            <v>5490</v>
          </cell>
          <cell r="P201">
            <v>0</v>
          </cell>
        </row>
        <row r="202">
          <cell r="C202">
            <v>5127.3999999999996</v>
          </cell>
          <cell r="D202">
            <v>5127.3999999999996</v>
          </cell>
          <cell r="E202">
            <v>0</v>
          </cell>
          <cell r="N202">
            <v>5933</v>
          </cell>
          <cell r="O202">
            <v>5933</v>
          </cell>
          <cell r="P202">
            <v>0</v>
          </cell>
        </row>
        <row r="204">
          <cell r="C204">
            <v>4904</v>
          </cell>
          <cell r="D204">
            <v>4904</v>
          </cell>
          <cell r="E204">
            <v>0</v>
          </cell>
          <cell r="N204">
            <v>5425</v>
          </cell>
          <cell r="O204">
            <v>5425</v>
          </cell>
          <cell r="P204">
            <v>0</v>
          </cell>
        </row>
        <row r="206">
          <cell r="C206">
            <v>3517</v>
          </cell>
          <cell r="D206">
            <v>3517</v>
          </cell>
          <cell r="E206">
            <v>0</v>
          </cell>
          <cell r="N206">
            <v>3360</v>
          </cell>
          <cell r="O206">
            <v>3360</v>
          </cell>
          <cell r="P206">
            <v>0</v>
          </cell>
        </row>
        <row r="207">
          <cell r="C207">
            <v>4691.5</v>
          </cell>
          <cell r="D207">
            <v>4691.5</v>
          </cell>
          <cell r="E207">
            <v>0</v>
          </cell>
          <cell r="N207">
            <v>4700</v>
          </cell>
          <cell r="O207">
            <v>4700</v>
          </cell>
          <cell r="P207">
            <v>0</v>
          </cell>
        </row>
        <row r="208">
          <cell r="C208">
            <v>3051.5</v>
          </cell>
          <cell r="D208">
            <v>3051.5</v>
          </cell>
          <cell r="E208">
            <v>0</v>
          </cell>
          <cell r="N208">
            <v>2650</v>
          </cell>
          <cell r="O208">
            <v>2650</v>
          </cell>
          <cell r="P208">
            <v>0</v>
          </cell>
        </row>
        <row r="209">
          <cell r="C209">
            <v>26540.900502</v>
          </cell>
          <cell r="D209">
            <v>26540.900502</v>
          </cell>
          <cell r="E209">
            <v>0</v>
          </cell>
          <cell r="N209">
            <v>25748.358772000003</v>
          </cell>
          <cell r="O209">
            <v>25748.358772000003</v>
          </cell>
          <cell r="P209">
            <v>0</v>
          </cell>
        </row>
        <row r="210">
          <cell r="C210">
            <v>23607.816599400001</v>
          </cell>
          <cell r="D210">
            <v>23607.816599400001</v>
          </cell>
          <cell r="E210">
            <v>0</v>
          </cell>
          <cell r="N210">
            <v>24896.908470000002</v>
          </cell>
          <cell r="O210">
            <v>24896.908470000002</v>
          </cell>
          <cell r="P210">
            <v>0</v>
          </cell>
        </row>
        <row r="211">
          <cell r="C211">
            <v>19305.972185999999</v>
          </cell>
          <cell r="D211">
            <v>19305.972185999999</v>
          </cell>
          <cell r="E211">
            <v>0</v>
          </cell>
          <cell r="N211">
            <v>19295.128924000001</v>
          </cell>
          <cell r="O211">
            <v>19295.128924000001</v>
          </cell>
          <cell r="P211">
            <v>0</v>
          </cell>
        </row>
        <row r="212">
          <cell r="C212">
            <v>16449.667230999999</v>
          </cell>
          <cell r="D212">
            <v>16449.667230999999</v>
          </cell>
          <cell r="E212">
            <v>0</v>
          </cell>
          <cell r="N212">
            <v>15413.631586999998</v>
          </cell>
          <cell r="O212">
            <v>15413.631586999998</v>
          </cell>
          <cell r="P212">
            <v>0</v>
          </cell>
        </row>
        <row r="213">
          <cell r="C213">
            <v>31241.992043999999</v>
          </cell>
          <cell r="D213">
            <v>31241.992043999999</v>
          </cell>
          <cell r="E213">
            <v>0</v>
          </cell>
          <cell r="N213">
            <v>31680.533346</v>
          </cell>
          <cell r="O213">
            <v>31680.533346</v>
          </cell>
          <cell r="P213">
            <v>0</v>
          </cell>
        </row>
        <row r="214">
          <cell r="C214">
            <v>15936.659011500004</v>
          </cell>
          <cell r="D214">
            <v>15936.659011500004</v>
          </cell>
          <cell r="E214">
            <v>0</v>
          </cell>
          <cell r="N214">
            <v>17326.585825000002</v>
          </cell>
          <cell r="O214">
            <v>17326.585825000002</v>
          </cell>
          <cell r="P214">
            <v>0</v>
          </cell>
        </row>
        <row r="215">
          <cell r="C215">
            <v>16341.314009000002</v>
          </cell>
          <cell r="D215">
            <v>16341.314009000002</v>
          </cell>
          <cell r="E215">
            <v>0</v>
          </cell>
          <cell r="N215">
            <v>16556.265818</v>
          </cell>
          <cell r="O215">
            <v>16556.265818</v>
          </cell>
          <cell r="P215">
            <v>0</v>
          </cell>
        </row>
        <row r="216">
          <cell r="C216">
            <v>27642.041999999998</v>
          </cell>
          <cell r="D216">
            <v>27642.041999999998</v>
          </cell>
          <cell r="E216">
            <v>0</v>
          </cell>
          <cell r="N216">
            <v>26986.534634</v>
          </cell>
          <cell r="O216">
            <v>26986.534634</v>
          </cell>
          <cell r="P216">
            <v>0</v>
          </cell>
        </row>
        <row r="218">
          <cell r="C218">
            <v>4485.5320919999995</v>
          </cell>
          <cell r="D218">
            <v>4185.5320919999995</v>
          </cell>
          <cell r="E218">
            <v>300</v>
          </cell>
          <cell r="N218">
            <v>4304.790062</v>
          </cell>
          <cell r="O218">
            <v>4004.790062</v>
          </cell>
          <cell r="P218">
            <v>300</v>
          </cell>
        </row>
        <row r="223">
          <cell r="C223">
            <v>2867.0580544999998</v>
          </cell>
          <cell r="D223">
            <v>2867.0580544999998</v>
          </cell>
          <cell r="E223">
            <v>0</v>
          </cell>
          <cell r="N223">
            <v>2867.20569535</v>
          </cell>
          <cell r="O223">
            <v>2867.20569535</v>
          </cell>
          <cell r="P223">
            <v>0</v>
          </cell>
        </row>
        <row r="225">
          <cell r="C225">
            <v>19875</v>
          </cell>
          <cell r="D225">
            <v>19825</v>
          </cell>
          <cell r="E225">
            <v>50</v>
          </cell>
          <cell r="N225">
            <v>19825</v>
          </cell>
          <cell r="O225">
            <v>19825</v>
          </cell>
          <cell r="P225">
            <v>0</v>
          </cell>
        </row>
        <row r="226">
          <cell r="C226">
            <v>5228</v>
          </cell>
          <cell r="D226">
            <v>5228</v>
          </cell>
          <cell r="E226">
            <v>0</v>
          </cell>
          <cell r="N226">
            <v>5728</v>
          </cell>
          <cell r="O226">
            <v>5728</v>
          </cell>
          <cell r="P226">
            <v>0</v>
          </cell>
        </row>
        <row r="227">
          <cell r="C227">
            <v>2500</v>
          </cell>
          <cell r="D227">
            <v>0</v>
          </cell>
          <cell r="E227">
            <v>2500</v>
          </cell>
          <cell r="N227">
            <v>2500</v>
          </cell>
          <cell r="O227">
            <v>0</v>
          </cell>
          <cell r="P227">
            <v>2500</v>
          </cell>
        </row>
        <row r="228">
          <cell r="C228">
            <v>4000</v>
          </cell>
          <cell r="D228">
            <v>0</v>
          </cell>
          <cell r="E228">
            <v>4000</v>
          </cell>
          <cell r="N228">
            <v>4000</v>
          </cell>
          <cell r="O228">
            <v>0</v>
          </cell>
          <cell r="P228">
            <v>4000</v>
          </cell>
        </row>
        <row r="230">
          <cell r="C230">
            <v>30000</v>
          </cell>
          <cell r="D230">
            <v>0</v>
          </cell>
          <cell r="E230">
            <v>30000</v>
          </cell>
          <cell r="N230">
            <v>25000</v>
          </cell>
          <cell r="O230">
            <v>0</v>
          </cell>
          <cell r="P230">
            <v>25000</v>
          </cell>
        </row>
        <row r="231">
          <cell r="C231">
            <v>32354</v>
          </cell>
          <cell r="D231">
            <v>0</v>
          </cell>
          <cell r="E231">
            <v>32354</v>
          </cell>
          <cell r="N231">
            <v>22354</v>
          </cell>
          <cell r="O231">
            <v>0</v>
          </cell>
          <cell r="P231">
            <v>22354</v>
          </cell>
        </row>
        <row r="232">
          <cell r="C232">
            <v>100891.85661265194</v>
          </cell>
          <cell r="D232">
            <v>2502.2654509999993</v>
          </cell>
          <cell r="E232">
            <v>98389.591161651944</v>
          </cell>
          <cell r="N232">
            <v>66680.685552000039</v>
          </cell>
          <cell r="O232">
            <v>2488.4042019999997</v>
          </cell>
          <cell r="P232">
            <v>64192.281350000048</v>
          </cell>
        </row>
        <row r="233">
          <cell r="C233">
            <v>4902.2654509999993</v>
          </cell>
          <cell r="D233">
            <v>2502.2654509999993</v>
          </cell>
          <cell r="E233">
            <v>2400</v>
          </cell>
          <cell r="N233">
            <v>4888.4042019999997</v>
          </cell>
          <cell r="O233">
            <v>2488.4042019999997</v>
          </cell>
          <cell r="P233">
            <v>2400</v>
          </cell>
        </row>
        <row r="234">
          <cell r="C234">
            <v>1000</v>
          </cell>
          <cell r="D234">
            <v>0</v>
          </cell>
          <cell r="E234">
            <v>1000</v>
          </cell>
          <cell r="N234">
            <v>1000</v>
          </cell>
          <cell r="O234">
            <v>0</v>
          </cell>
          <cell r="P234">
            <v>1000</v>
          </cell>
        </row>
        <row r="235">
          <cell r="C235">
            <v>92489.591161651944</v>
          </cell>
          <cell r="D235">
            <v>0</v>
          </cell>
          <cell r="E235">
            <v>92489.591161651944</v>
          </cell>
          <cell r="N235">
            <v>58292.281350000048</v>
          </cell>
          <cell r="O235">
            <v>0</v>
          </cell>
          <cell r="P235">
            <v>58292.281350000048</v>
          </cell>
        </row>
        <row r="236">
          <cell r="C236">
            <v>2500</v>
          </cell>
          <cell r="D236">
            <v>0</v>
          </cell>
          <cell r="E236">
            <v>2500</v>
          </cell>
          <cell r="N236">
            <v>2500</v>
          </cell>
          <cell r="O236">
            <v>0</v>
          </cell>
          <cell r="P236">
            <v>2500</v>
          </cell>
        </row>
        <row r="237">
          <cell r="C237">
            <v>29529.644557200001</v>
          </cell>
          <cell r="D237">
            <v>16939.644557200001</v>
          </cell>
          <cell r="E237">
            <v>12590</v>
          </cell>
          <cell r="N237">
            <v>32792.223381400006</v>
          </cell>
          <cell r="O237">
            <v>18772.223381399999</v>
          </cell>
          <cell r="P237">
            <v>14020</v>
          </cell>
        </row>
        <row r="238">
          <cell r="C238">
            <v>4489.2802740000006</v>
          </cell>
          <cell r="D238">
            <v>4489.2802740000006</v>
          </cell>
          <cell r="E238">
            <v>0</v>
          </cell>
          <cell r="N238">
            <v>5039.5700804999997</v>
          </cell>
          <cell r="O238">
            <v>4529.5700804999997</v>
          </cell>
          <cell r="P238">
            <v>510</v>
          </cell>
        </row>
        <row r="239">
          <cell r="C239">
            <v>1772.7299539999999</v>
          </cell>
          <cell r="D239">
            <v>1572.7299539999999</v>
          </cell>
          <cell r="E239">
            <v>200</v>
          </cell>
          <cell r="N239">
            <v>4891.5774073000002</v>
          </cell>
          <cell r="O239">
            <v>3891.5774073000002</v>
          </cell>
          <cell r="P239">
            <v>1000</v>
          </cell>
        </row>
        <row r="240">
          <cell r="C240">
            <v>1023.982571</v>
          </cell>
          <cell r="D240">
            <v>523.98257100000001</v>
          </cell>
          <cell r="E240">
            <v>500</v>
          </cell>
          <cell r="N240">
            <v>0</v>
          </cell>
          <cell r="O240">
            <v>0</v>
          </cell>
          <cell r="P240">
            <v>0</v>
          </cell>
        </row>
        <row r="242">
          <cell r="C242">
            <v>3821.2895939999999</v>
          </cell>
          <cell r="D242">
            <v>3641.2895939999999</v>
          </cell>
          <cell r="E242">
            <v>180</v>
          </cell>
          <cell r="N242">
            <v>3937.7988650000002</v>
          </cell>
          <cell r="O242">
            <v>3937.7988650000002</v>
          </cell>
          <cell r="P242">
            <v>0</v>
          </cell>
        </row>
        <row r="243">
          <cell r="C243">
            <v>1761.637796</v>
          </cell>
          <cell r="D243">
            <v>1581.637796</v>
          </cell>
          <cell r="E243">
            <v>180</v>
          </cell>
          <cell r="N243">
            <v>2144.4139919999998</v>
          </cell>
          <cell r="O243">
            <v>1744.4139919999998</v>
          </cell>
          <cell r="P243">
            <v>400</v>
          </cell>
        </row>
        <row r="244">
          <cell r="C244">
            <v>2339.633315</v>
          </cell>
          <cell r="D244">
            <v>2039.633315</v>
          </cell>
          <cell r="E244">
            <v>300</v>
          </cell>
          <cell r="N244">
            <v>0</v>
          </cell>
          <cell r="O244">
            <v>0</v>
          </cell>
          <cell r="P244">
            <v>0</v>
          </cell>
        </row>
        <row r="245">
          <cell r="C245">
            <v>977.0308172</v>
          </cell>
          <cell r="D245">
            <v>977.0308172</v>
          </cell>
          <cell r="E245">
            <v>0</v>
          </cell>
          <cell r="N245">
            <v>1057.7223584999999</v>
          </cell>
          <cell r="O245">
            <v>1057.7223584999999</v>
          </cell>
          <cell r="P245">
            <v>0</v>
          </cell>
        </row>
        <row r="246">
          <cell r="C246">
            <v>1327.9715860000001</v>
          </cell>
          <cell r="D246">
            <v>977.97158600000012</v>
          </cell>
          <cell r="E246">
            <v>350</v>
          </cell>
          <cell r="N246">
            <v>1503.9497980000001</v>
          </cell>
          <cell r="O246">
            <v>1153.9497980000001</v>
          </cell>
          <cell r="P246">
            <v>350</v>
          </cell>
        </row>
        <row r="247">
          <cell r="C247">
            <v>3696.2375029999998</v>
          </cell>
          <cell r="D247">
            <v>1136.2375029999998</v>
          </cell>
          <cell r="E247">
            <v>2560</v>
          </cell>
          <cell r="N247">
            <v>5017.1908801000009</v>
          </cell>
          <cell r="O247">
            <v>2457.1908801000004</v>
          </cell>
          <cell r="P247">
            <v>2560</v>
          </cell>
        </row>
        <row r="248">
          <cell r="C248">
            <v>1500</v>
          </cell>
          <cell r="D248">
            <v>0</v>
          </cell>
          <cell r="E248">
            <v>1500</v>
          </cell>
          <cell r="N248">
            <v>3000</v>
          </cell>
          <cell r="O248">
            <v>0</v>
          </cell>
          <cell r="P248">
            <v>3000</v>
          </cell>
        </row>
        <row r="249">
          <cell r="C249">
            <v>5000</v>
          </cell>
          <cell r="D249">
            <v>0</v>
          </cell>
          <cell r="E249">
            <v>5000</v>
          </cell>
          <cell r="N249">
            <v>5000</v>
          </cell>
          <cell r="O249">
            <v>0</v>
          </cell>
          <cell r="P249">
            <v>5000</v>
          </cell>
        </row>
        <row r="250">
          <cell r="C250">
            <v>900</v>
          </cell>
          <cell r="D250">
            <v>0</v>
          </cell>
          <cell r="E250">
            <v>900</v>
          </cell>
          <cell r="N250">
            <v>900</v>
          </cell>
          <cell r="O250">
            <v>0</v>
          </cell>
          <cell r="P250">
            <v>900</v>
          </cell>
        </row>
        <row r="252">
          <cell r="C252">
            <v>300</v>
          </cell>
          <cell r="D252">
            <v>0</v>
          </cell>
          <cell r="E252">
            <v>300</v>
          </cell>
          <cell r="N252">
            <v>300</v>
          </cell>
          <cell r="O252">
            <v>0</v>
          </cell>
          <cell r="P252">
            <v>300</v>
          </cell>
        </row>
        <row r="253">
          <cell r="C253">
            <v>620</v>
          </cell>
          <cell r="D253">
            <v>0</v>
          </cell>
          <cell r="E253">
            <v>620</v>
          </cell>
          <cell r="N253">
            <v>0</v>
          </cell>
          <cell r="O253">
            <v>0</v>
          </cell>
        </row>
        <row r="255">
          <cell r="C255">
            <v>32549.8234653</v>
          </cell>
          <cell r="D255">
            <v>8068.8234653</v>
          </cell>
          <cell r="E255">
            <v>24481</v>
          </cell>
          <cell r="N255">
            <v>32795.629949149996</v>
          </cell>
          <cell r="O255">
            <v>8492.6299491499994</v>
          </cell>
          <cell r="P255">
            <v>24303</v>
          </cell>
        </row>
        <row r="256">
          <cell r="C256">
            <v>3880.3085058000001</v>
          </cell>
          <cell r="D256">
            <v>2110.3085058000001</v>
          </cell>
          <cell r="E256">
            <v>1770</v>
          </cell>
          <cell r="N256">
            <v>3979.5118252000002</v>
          </cell>
          <cell r="O256">
            <v>2109.5118252000002</v>
          </cell>
          <cell r="P256">
            <v>1870</v>
          </cell>
        </row>
        <row r="257">
          <cell r="C257">
            <v>860</v>
          </cell>
          <cell r="D257">
            <v>0</v>
          </cell>
          <cell r="E257">
            <v>860</v>
          </cell>
          <cell r="N257">
            <v>960</v>
          </cell>
          <cell r="O257">
            <v>0</v>
          </cell>
          <cell r="P257">
            <v>960</v>
          </cell>
        </row>
        <row r="259">
          <cell r="C259">
            <v>599.79398450000008</v>
          </cell>
          <cell r="D259">
            <v>-0.2060154999999213</v>
          </cell>
          <cell r="E259">
            <v>600</v>
          </cell>
          <cell r="N259">
            <v>700</v>
          </cell>
          <cell r="O259">
            <v>0</v>
          </cell>
          <cell r="P259">
            <v>700</v>
          </cell>
        </row>
        <row r="260">
          <cell r="C260">
            <v>3213.4304619999998</v>
          </cell>
          <cell r="D260">
            <v>1913.4304619999998</v>
          </cell>
          <cell r="E260">
            <v>1300</v>
          </cell>
          <cell r="N260">
            <v>3341.2840839999999</v>
          </cell>
          <cell r="O260">
            <v>2041.2840839999999</v>
          </cell>
          <cell r="P260">
            <v>1300</v>
          </cell>
        </row>
        <row r="261">
          <cell r="C261">
            <v>1209.3285889999997</v>
          </cell>
          <cell r="D261">
            <v>1109.3285889999997</v>
          </cell>
          <cell r="E261">
            <v>100</v>
          </cell>
          <cell r="N261">
            <v>1208.59635695</v>
          </cell>
          <cell r="O261">
            <v>1108.59635695</v>
          </cell>
          <cell r="P261">
            <v>100</v>
          </cell>
        </row>
        <row r="262">
          <cell r="C262">
            <v>2935.9619239999997</v>
          </cell>
          <cell r="D262">
            <v>2935.9619239999997</v>
          </cell>
          <cell r="E262">
            <v>0</v>
          </cell>
          <cell r="N262">
            <v>3533.2376830000003</v>
          </cell>
          <cell r="O262">
            <v>3233.2376830000003</v>
          </cell>
          <cell r="P262">
            <v>300</v>
          </cell>
        </row>
        <row r="263">
          <cell r="C263">
            <v>18801</v>
          </cell>
          <cell r="D263">
            <v>0</v>
          </cell>
          <cell r="E263">
            <v>18801</v>
          </cell>
          <cell r="N263">
            <v>18023</v>
          </cell>
          <cell r="O263">
            <v>0</v>
          </cell>
          <cell r="P263">
            <v>18023</v>
          </cell>
        </row>
        <row r="266">
          <cell r="C266">
            <v>1050</v>
          </cell>
          <cell r="D266">
            <v>0</v>
          </cell>
          <cell r="E266">
            <v>1050</v>
          </cell>
          <cell r="N266">
            <v>1050</v>
          </cell>
          <cell r="O266">
            <v>0</v>
          </cell>
          <cell r="P266">
            <v>1050</v>
          </cell>
        </row>
        <row r="267">
          <cell r="C267">
            <v>26448.861159300002</v>
          </cell>
          <cell r="D267">
            <v>7402.8611593000014</v>
          </cell>
          <cell r="E267">
            <v>19046</v>
          </cell>
          <cell r="N267">
            <v>26449.081788099997</v>
          </cell>
          <cell r="O267">
            <v>7403.0817880999984</v>
          </cell>
          <cell r="P267">
            <v>19046</v>
          </cell>
        </row>
        <row r="268">
          <cell r="C268">
            <v>26448.861159300002</v>
          </cell>
          <cell r="D268">
            <v>7402.8611593000014</v>
          </cell>
          <cell r="E268">
            <v>19046</v>
          </cell>
          <cell r="N268">
            <v>26449.081788099997</v>
          </cell>
          <cell r="O268">
            <v>7403.0817880999984</v>
          </cell>
          <cell r="P268">
            <v>19046</v>
          </cell>
        </row>
        <row r="269">
          <cell r="C269">
            <v>1100011.4247246888</v>
          </cell>
          <cell r="D269">
            <v>17928.242057918666</v>
          </cell>
          <cell r="E269">
            <v>1082083.1826667702</v>
          </cell>
          <cell r="N269">
            <v>891663.97491061222</v>
          </cell>
          <cell r="O269">
            <v>25261.444577601997</v>
          </cell>
          <cell r="P269">
            <v>866402.53033301013</v>
          </cell>
        </row>
        <row r="270">
          <cell r="C270">
            <v>457717.93382932869</v>
          </cell>
          <cell r="D270">
            <v>9211.9338293286655</v>
          </cell>
          <cell r="E270">
            <v>448506</v>
          </cell>
          <cell r="N270">
            <v>344510.90528890199</v>
          </cell>
          <cell r="O270">
            <v>13367.905288901999</v>
          </cell>
          <cell r="P270">
            <v>331143</v>
          </cell>
        </row>
        <row r="271">
          <cell r="C271">
            <v>4659.0936769999998</v>
          </cell>
          <cell r="D271">
            <v>2659.0936769999998</v>
          </cell>
          <cell r="E271">
            <v>2000</v>
          </cell>
          <cell r="N271">
            <v>4556.7247502</v>
          </cell>
          <cell r="O271">
            <v>2556.7247502</v>
          </cell>
          <cell r="P271">
            <v>2000</v>
          </cell>
        </row>
        <row r="272">
          <cell r="C272">
            <v>484.57309004999991</v>
          </cell>
          <cell r="D272">
            <v>484.57309004999991</v>
          </cell>
          <cell r="E272">
            <v>0</v>
          </cell>
          <cell r="N272">
            <v>484.57309004999991</v>
          </cell>
          <cell r="O272">
            <v>484.57309004999991</v>
          </cell>
          <cell r="P272">
            <v>0</v>
          </cell>
        </row>
        <row r="273">
          <cell r="C273">
            <v>1421.7964615066667</v>
          </cell>
          <cell r="D273">
            <v>1421.7964615066667</v>
          </cell>
          <cell r="E273">
            <v>0</v>
          </cell>
          <cell r="N273">
            <v>5480.1368478799996</v>
          </cell>
          <cell r="O273">
            <v>5480.1368478799996</v>
          </cell>
          <cell r="P273">
            <v>0</v>
          </cell>
        </row>
        <row r="274">
          <cell r="C274">
            <v>981.6722749999999</v>
          </cell>
          <cell r="D274">
            <v>981.6722749999999</v>
          </cell>
          <cell r="E274">
            <v>0</v>
          </cell>
          <cell r="N274">
            <v>981.6722749999999</v>
          </cell>
          <cell r="O274">
            <v>981.6722749999999</v>
          </cell>
          <cell r="P274">
            <v>0</v>
          </cell>
        </row>
        <row r="275">
          <cell r="C275">
            <v>547.5189347999999</v>
          </cell>
          <cell r="D275">
            <v>547.5189347999999</v>
          </cell>
          <cell r="E275">
            <v>0</v>
          </cell>
          <cell r="N275">
            <v>747.5189347999999</v>
          </cell>
          <cell r="O275">
            <v>747.5189347999999</v>
          </cell>
          <cell r="P275">
            <v>0</v>
          </cell>
        </row>
        <row r="276">
          <cell r="C276">
            <v>886.28062327999999</v>
          </cell>
          <cell r="D276">
            <v>786.28062327999999</v>
          </cell>
          <cell r="E276">
            <v>100</v>
          </cell>
          <cell r="N276">
            <v>886.28062327999999</v>
          </cell>
          <cell r="O276">
            <v>786.28062327999999</v>
          </cell>
          <cell r="P276">
            <v>100</v>
          </cell>
        </row>
        <row r="277">
          <cell r="C277">
            <v>2330.998767692</v>
          </cell>
          <cell r="D277">
            <v>2330.998767692</v>
          </cell>
          <cell r="E277">
            <v>0</v>
          </cell>
          <cell r="N277">
            <v>2330.998767692</v>
          </cell>
          <cell r="O277">
            <v>2330.998767692</v>
          </cell>
          <cell r="P277">
            <v>0</v>
          </cell>
        </row>
        <row r="279">
          <cell r="C279">
            <v>3000</v>
          </cell>
          <cell r="D279">
            <v>0</v>
          </cell>
          <cell r="E279">
            <v>3000</v>
          </cell>
          <cell r="N279">
            <v>3000</v>
          </cell>
          <cell r="O279">
            <v>0</v>
          </cell>
          <cell r="P279">
            <v>3000</v>
          </cell>
        </row>
        <row r="281">
          <cell r="C281">
            <v>16686</v>
          </cell>
          <cell r="D281">
            <v>0</v>
          </cell>
          <cell r="E281">
            <v>16686</v>
          </cell>
          <cell r="N281">
            <v>0</v>
          </cell>
          <cell r="O281">
            <v>0</v>
          </cell>
          <cell r="P281">
            <v>0</v>
          </cell>
        </row>
        <row r="282">
          <cell r="C282">
            <v>409220</v>
          </cell>
          <cell r="D282">
            <v>0</v>
          </cell>
          <cell r="E282">
            <v>409220</v>
          </cell>
          <cell r="N282">
            <v>308543</v>
          </cell>
          <cell r="O282">
            <v>0</v>
          </cell>
          <cell r="P282">
            <v>308543</v>
          </cell>
        </row>
        <row r="283">
          <cell r="C283">
            <v>15000</v>
          </cell>
          <cell r="D283">
            <v>0</v>
          </cell>
          <cell r="E283">
            <v>15000</v>
          </cell>
          <cell r="N283">
            <v>15000</v>
          </cell>
          <cell r="O283">
            <v>0</v>
          </cell>
          <cell r="P283">
            <v>15000</v>
          </cell>
        </row>
        <row r="284">
          <cell r="C284">
            <v>2500</v>
          </cell>
          <cell r="D284">
            <v>0</v>
          </cell>
          <cell r="E284">
            <v>2500</v>
          </cell>
          <cell r="N284">
            <v>2500</v>
          </cell>
          <cell r="O284">
            <v>0</v>
          </cell>
          <cell r="P284">
            <v>2500</v>
          </cell>
        </row>
        <row r="285">
          <cell r="C285">
            <v>63754</v>
          </cell>
          <cell r="D285">
            <v>0</v>
          </cell>
          <cell r="E285">
            <v>63754</v>
          </cell>
          <cell r="N285">
            <v>63754</v>
          </cell>
          <cell r="O285">
            <v>0</v>
          </cell>
          <cell r="P285">
            <v>63754</v>
          </cell>
        </row>
        <row r="286">
          <cell r="C286">
            <v>18000</v>
          </cell>
          <cell r="D286">
            <v>0</v>
          </cell>
          <cell r="E286">
            <v>18000</v>
          </cell>
          <cell r="N286">
            <v>18000</v>
          </cell>
          <cell r="O286">
            <v>0</v>
          </cell>
          <cell r="P286">
            <v>18000</v>
          </cell>
        </row>
        <row r="287">
          <cell r="C287">
            <v>45754</v>
          </cell>
          <cell r="D287">
            <v>0</v>
          </cell>
          <cell r="E287">
            <v>45754</v>
          </cell>
          <cell r="N287">
            <v>45754</v>
          </cell>
          <cell r="O287">
            <v>0</v>
          </cell>
          <cell r="P287">
            <v>45754</v>
          </cell>
        </row>
        <row r="288">
          <cell r="C288">
            <v>578539.49089536013</v>
          </cell>
          <cell r="D288">
            <v>8716.3082285900018</v>
          </cell>
          <cell r="E288">
            <v>569823.18266677018</v>
          </cell>
          <cell r="N288">
            <v>483399.06962171022</v>
          </cell>
          <cell r="O288">
            <v>11893.539288699998</v>
          </cell>
          <cell r="P288">
            <v>471505.53033301013</v>
          </cell>
        </row>
        <row r="290">
          <cell r="C290">
            <v>1576.1670196000002</v>
          </cell>
          <cell r="D290">
            <v>376.16701960000023</v>
          </cell>
          <cell r="E290">
            <v>1200</v>
          </cell>
          <cell r="N290">
            <v>1575.9832239999998</v>
          </cell>
          <cell r="O290">
            <v>375.98322399999984</v>
          </cell>
          <cell r="P290">
            <v>1200</v>
          </cell>
        </row>
        <row r="291">
          <cell r="C291">
            <v>1406.0135420000001</v>
          </cell>
          <cell r="D291">
            <v>906.01354200000014</v>
          </cell>
          <cell r="E291">
            <v>500</v>
          </cell>
          <cell r="N291">
            <v>1483.7984878</v>
          </cell>
          <cell r="O291">
            <v>983.79848779999998</v>
          </cell>
          <cell r="P291">
            <v>500</v>
          </cell>
        </row>
        <row r="292">
          <cell r="C292">
            <v>177.10851350000007</v>
          </cell>
          <cell r="D292">
            <v>177.10851350000007</v>
          </cell>
          <cell r="E292">
            <v>0</v>
          </cell>
          <cell r="N292">
            <v>176.9374626</v>
          </cell>
          <cell r="O292">
            <v>176.9374626</v>
          </cell>
          <cell r="P292">
            <v>0</v>
          </cell>
        </row>
        <row r="293">
          <cell r="C293">
            <v>2292.9293159999997</v>
          </cell>
          <cell r="D293">
            <v>1892.9293159999997</v>
          </cell>
          <cell r="E293">
            <v>400</v>
          </cell>
          <cell r="N293">
            <v>2519.7182899999998</v>
          </cell>
          <cell r="O293">
            <v>1819.71829</v>
          </cell>
          <cell r="P293">
            <v>700</v>
          </cell>
        </row>
        <row r="294">
          <cell r="C294">
            <v>1153.8828976</v>
          </cell>
          <cell r="D294">
            <v>1153.8828976</v>
          </cell>
          <cell r="E294">
            <v>0</v>
          </cell>
          <cell r="N294">
            <v>1154.4187514999999</v>
          </cell>
          <cell r="O294">
            <v>1154.4187514999999</v>
          </cell>
          <cell r="P294">
            <v>0</v>
          </cell>
        </row>
        <row r="295">
          <cell r="C295">
            <v>2069.0337829999999</v>
          </cell>
          <cell r="D295">
            <v>1819.0337829999999</v>
          </cell>
          <cell r="E295">
            <v>250</v>
          </cell>
          <cell r="N295">
            <v>2694.1419209999999</v>
          </cell>
          <cell r="O295">
            <v>1694.1419209999999</v>
          </cell>
          <cell r="P295">
            <v>1000</v>
          </cell>
        </row>
        <row r="296">
          <cell r="C296">
            <v>253.78836320000005</v>
          </cell>
          <cell r="D296">
            <v>253.78836320000005</v>
          </cell>
          <cell r="E296">
            <v>0</v>
          </cell>
          <cell r="N296">
            <v>254.41216559999998</v>
          </cell>
          <cell r="O296">
            <v>254.41216559999998</v>
          </cell>
          <cell r="P296">
            <v>0</v>
          </cell>
        </row>
        <row r="297">
          <cell r="C297">
            <v>2290.4872234099998</v>
          </cell>
          <cell r="D297">
            <v>1513.4872234099998</v>
          </cell>
          <cell r="E297">
            <v>777</v>
          </cell>
          <cell r="N297">
            <v>3645.2845649999999</v>
          </cell>
          <cell r="O297">
            <v>1895.2845649999999</v>
          </cell>
          <cell r="P297">
            <v>1750</v>
          </cell>
        </row>
        <row r="300">
          <cell r="C300">
            <v>673.33575399999995</v>
          </cell>
          <cell r="D300">
            <v>623.33575399999995</v>
          </cell>
          <cell r="E300">
            <v>50</v>
          </cell>
          <cell r="N300">
            <v>487.26178920000001</v>
          </cell>
          <cell r="O300">
            <v>437.26178920000001</v>
          </cell>
          <cell r="P300">
            <v>50</v>
          </cell>
        </row>
        <row r="301">
          <cell r="C301">
            <v>1000</v>
          </cell>
          <cell r="D301">
            <v>0</v>
          </cell>
          <cell r="E301">
            <v>1000</v>
          </cell>
          <cell r="N301">
            <v>903.76398524000001</v>
          </cell>
          <cell r="O301">
            <v>0</v>
          </cell>
          <cell r="P301">
            <v>903.76398524000001</v>
          </cell>
        </row>
        <row r="302">
          <cell r="C302">
            <v>2000</v>
          </cell>
          <cell r="D302">
            <v>0</v>
          </cell>
          <cell r="E302">
            <v>2000</v>
          </cell>
          <cell r="N302">
            <v>2000</v>
          </cell>
          <cell r="O302">
            <v>0</v>
          </cell>
          <cell r="P302">
            <v>2000</v>
          </cell>
        </row>
        <row r="303">
          <cell r="C303">
            <v>15000</v>
          </cell>
          <cell r="D303">
            <v>0</v>
          </cell>
          <cell r="E303">
            <v>15000</v>
          </cell>
          <cell r="N303">
            <v>15000</v>
          </cell>
          <cell r="O303">
            <v>0</v>
          </cell>
          <cell r="P303">
            <v>15000</v>
          </cell>
        </row>
        <row r="304">
          <cell r="C304">
            <v>2000</v>
          </cell>
          <cell r="D304">
            <v>0</v>
          </cell>
          <cell r="E304">
            <v>2000</v>
          </cell>
          <cell r="N304">
            <v>2000</v>
          </cell>
          <cell r="O304">
            <v>0</v>
          </cell>
          <cell r="P304">
            <v>2000</v>
          </cell>
        </row>
        <row r="305">
          <cell r="C305">
            <v>5000</v>
          </cell>
          <cell r="D305">
            <v>0</v>
          </cell>
          <cell r="E305">
            <v>5000</v>
          </cell>
          <cell r="N305">
            <v>6500</v>
          </cell>
          <cell r="O305">
            <v>0</v>
          </cell>
          <cell r="P305">
            <v>6500</v>
          </cell>
        </row>
        <row r="307">
          <cell r="C307">
            <v>500</v>
          </cell>
          <cell r="D307">
            <v>0</v>
          </cell>
          <cell r="E307">
            <v>500</v>
          </cell>
          <cell r="N307">
            <v>700</v>
          </cell>
          <cell r="O307">
            <v>0</v>
          </cell>
          <cell r="P307">
            <v>700</v>
          </cell>
        </row>
        <row r="308">
          <cell r="C308">
            <v>22000</v>
          </cell>
          <cell r="D308">
            <v>0</v>
          </cell>
          <cell r="E308">
            <v>22000</v>
          </cell>
          <cell r="N308">
            <v>22000</v>
          </cell>
          <cell r="O308">
            <v>0</v>
          </cell>
          <cell r="P308">
            <v>22000</v>
          </cell>
        </row>
        <row r="309">
          <cell r="C309">
            <v>2000</v>
          </cell>
          <cell r="D309">
            <v>0</v>
          </cell>
          <cell r="E309">
            <v>2000</v>
          </cell>
          <cell r="N309">
            <v>2000</v>
          </cell>
          <cell r="O309">
            <v>0</v>
          </cell>
          <cell r="P309">
            <v>2000</v>
          </cell>
        </row>
        <row r="310">
          <cell r="C310">
            <v>7000</v>
          </cell>
          <cell r="D310">
            <v>0</v>
          </cell>
          <cell r="E310">
            <v>7000</v>
          </cell>
          <cell r="N310">
            <v>7000</v>
          </cell>
          <cell r="O310">
            <v>0</v>
          </cell>
          <cell r="P310">
            <v>7000</v>
          </cell>
        </row>
        <row r="311">
          <cell r="C311">
            <v>1200</v>
          </cell>
          <cell r="D311">
            <v>0</v>
          </cell>
          <cell r="E311">
            <v>1200</v>
          </cell>
          <cell r="N311">
            <v>1200</v>
          </cell>
          <cell r="O311">
            <v>0</v>
          </cell>
          <cell r="P311">
            <v>1200</v>
          </cell>
        </row>
        <row r="312">
          <cell r="C312">
            <v>600</v>
          </cell>
          <cell r="D312">
            <v>0</v>
          </cell>
          <cell r="E312">
            <v>600</v>
          </cell>
          <cell r="N312">
            <v>600</v>
          </cell>
          <cell r="O312">
            <v>0</v>
          </cell>
          <cell r="P312">
            <v>600</v>
          </cell>
        </row>
        <row r="313">
          <cell r="C313">
            <v>11200</v>
          </cell>
          <cell r="D313">
            <v>0</v>
          </cell>
          <cell r="E313">
            <v>11200</v>
          </cell>
          <cell r="N313">
            <v>11200</v>
          </cell>
          <cell r="O313">
            <v>0</v>
          </cell>
          <cell r="P313">
            <v>11200</v>
          </cell>
        </row>
        <row r="314">
          <cell r="C314">
            <v>30000</v>
          </cell>
          <cell r="D314">
            <v>0</v>
          </cell>
          <cell r="E314">
            <v>30000</v>
          </cell>
          <cell r="N314">
            <v>30000</v>
          </cell>
          <cell r="O314">
            <v>0</v>
          </cell>
          <cell r="P314">
            <v>30000</v>
          </cell>
        </row>
        <row r="315">
          <cell r="N315">
            <v>672.00778000000003</v>
          </cell>
          <cell r="O315">
            <v>672.00778000000003</v>
          </cell>
          <cell r="P315">
            <v>0</v>
          </cell>
        </row>
        <row r="316">
          <cell r="C316">
            <v>0</v>
          </cell>
          <cell r="D316">
            <v>0</v>
          </cell>
          <cell r="E316">
            <v>0</v>
          </cell>
          <cell r="N316">
            <v>2429.5748519999997</v>
          </cell>
          <cell r="O316">
            <v>2429.5748519999997</v>
          </cell>
          <cell r="P316">
            <v>0</v>
          </cell>
        </row>
        <row r="317">
          <cell r="C317">
            <v>1500</v>
          </cell>
          <cell r="D317">
            <v>0</v>
          </cell>
          <cell r="E317">
            <v>1500</v>
          </cell>
          <cell r="N317">
            <v>1500</v>
          </cell>
          <cell r="O317">
            <v>0</v>
          </cell>
          <cell r="P317">
            <v>1500</v>
          </cell>
        </row>
        <row r="318">
          <cell r="C318">
            <v>1500</v>
          </cell>
          <cell r="D318">
            <v>0</v>
          </cell>
          <cell r="E318">
            <v>1500</v>
          </cell>
          <cell r="N318">
            <v>2273.5836810000001</v>
          </cell>
          <cell r="O318">
            <v>0</v>
          </cell>
          <cell r="P318">
            <v>2273.5836810000001</v>
          </cell>
        </row>
        <row r="319">
          <cell r="C319">
            <v>3000</v>
          </cell>
          <cell r="D319">
            <v>0</v>
          </cell>
          <cell r="E319">
            <v>3000</v>
          </cell>
          <cell r="N319">
            <v>1000</v>
          </cell>
          <cell r="O319">
            <v>0</v>
          </cell>
          <cell r="P319">
            <v>1000</v>
          </cell>
        </row>
        <row r="320">
          <cell r="C320">
            <v>5000</v>
          </cell>
          <cell r="D320">
            <v>0</v>
          </cell>
          <cell r="E320">
            <v>5000</v>
          </cell>
          <cell r="N320">
            <v>5000</v>
          </cell>
          <cell r="O320">
            <v>0</v>
          </cell>
          <cell r="P320">
            <v>5000</v>
          </cell>
        </row>
        <row r="321">
          <cell r="C321">
            <v>900</v>
          </cell>
          <cell r="D321">
            <v>0</v>
          </cell>
          <cell r="E321">
            <v>900</v>
          </cell>
          <cell r="N321">
            <v>900</v>
          </cell>
          <cell r="O321">
            <v>0</v>
          </cell>
          <cell r="P321">
            <v>900</v>
          </cell>
        </row>
        <row r="322">
          <cell r="C322">
            <v>200</v>
          </cell>
          <cell r="D322">
            <v>0</v>
          </cell>
          <cell r="E322">
            <v>200</v>
          </cell>
          <cell r="N322">
            <v>0</v>
          </cell>
          <cell r="O322">
            <v>0</v>
          </cell>
          <cell r="P322">
            <v>0</v>
          </cell>
        </row>
        <row r="323">
          <cell r="C323">
            <v>400</v>
          </cell>
          <cell r="D323">
            <v>0</v>
          </cell>
          <cell r="E323">
            <v>400</v>
          </cell>
          <cell r="N323">
            <v>400</v>
          </cell>
          <cell r="O323">
            <v>0</v>
          </cell>
          <cell r="P323">
            <v>400</v>
          </cell>
        </row>
        <row r="324">
          <cell r="C324">
            <v>30114</v>
          </cell>
          <cell r="D324">
            <v>0</v>
          </cell>
          <cell r="E324">
            <v>30114</v>
          </cell>
          <cell r="N324">
            <v>15114</v>
          </cell>
          <cell r="O324">
            <v>0</v>
          </cell>
          <cell r="P324">
            <v>15114</v>
          </cell>
        </row>
        <row r="325">
          <cell r="C325">
            <v>1000</v>
          </cell>
          <cell r="D325">
            <v>0</v>
          </cell>
          <cell r="E325">
            <v>1000</v>
          </cell>
          <cell r="N325">
            <v>1000</v>
          </cell>
          <cell r="O325">
            <v>0</v>
          </cell>
          <cell r="P325">
            <v>1000</v>
          </cell>
        </row>
        <row r="327">
          <cell r="C327">
            <v>6000</v>
          </cell>
          <cell r="D327">
            <v>0</v>
          </cell>
          <cell r="E327">
            <v>6000</v>
          </cell>
          <cell r="N327">
            <v>1000</v>
          </cell>
          <cell r="O327">
            <v>0</v>
          </cell>
          <cell r="P327">
            <v>1000</v>
          </cell>
        </row>
        <row r="328">
          <cell r="C328">
            <v>2000</v>
          </cell>
          <cell r="D328">
            <v>0</v>
          </cell>
          <cell r="E328">
            <v>2000</v>
          </cell>
          <cell r="N328">
            <v>1000</v>
          </cell>
          <cell r="O328">
            <v>0</v>
          </cell>
          <cell r="P328">
            <v>1000</v>
          </cell>
        </row>
        <row r="329">
          <cell r="C329">
            <v>136000</v>
          </cell>
          <cell r="D329">
            <v>0</v>
          </cell>
          <cell r="E329">
            <v>136000</v>
          </cell>
          <cell r="N329">
            <v>96648</v>
          </cell>
          <cell r="P329">
            <v>96648</v>
          </cell>
        </row>
        <row r="330">
          <cell r="C330">
            <v>2120</v>
          </cell>
          <cell r="D330">
            <v>0</v>
          </cell>
          <cell r="E330">
            <v>2120</v>
          </cell>
          <cell r="N330">
            <v>2120</v>
          </cell>
          <cell r="O330">
            <v>0</v>
          </cell>
          <cell r="P330">
            <v>2120</v>
          </cell>
        </row>
        <row r="333">
          <cell r="C333">
            <v>10000</v>
          </cell>
          <cell r="D333">
            <v>0</v>
          </cell>
          <cell r="E333">
            <v>10000</v>
          </cell>
          <cell r="N333">
            <v>11000</v>
          </cell>
          <cell r="O333">
            <v>0</v>
          </cell>
          <cell r="P333">
            <v>11000</v>
          </cell>
        </row>
        <row r="334">
          <cell r="C334">
            <v>5000</v>
          </cell>
          <cell r="E334">
            <v>5000</v>
          </cell>
          <cell r="N334">
            <v>6000</v>
          </cell>
          <cell r="O334">
            <v>0</v>
          </cell>
          <cell r="P334">
            <v>6000</v>
          </cell>
        </row>
        <row r="335">
          <cell r="C335">
            <v>19676</v>
          </cell>
          <cell r="D335">
            <v>0</v>
          </cell>
          <cell r="E335">
            <v>19676</v>
          </cell>
          <cell r="N335">
            <v>22882</v>
          </cell>
          <cell r="O335">
            <v>0</v>
          </cell>
          <cell r="P335">
            <v>22882</v>
          </cell>
        </row>
        <row r="336">
          <cell r="C336">
            <v>8372</v>
          </cell>
          <cell r="D336">
            <v>0</v>
          </cell>
          <cell r="E336">
            <v>8372</v>
          </cell>
          <cell r="N336">
            <v>0</v>
          </cell>
          <cell r="O336">
            <v>0</v>
          </cell>
          <cell r="P336">
            <v>0</v>
          </cell>
        </row>
        <row r="337">
          <cell r="C337">
            <v>64000</v>
          </cell>
          <cell r="D337">
            <v>0</v>
          </cell>
          <cell r="E337">
            <v>64000</v>
          </cell>
          <cell r="N337">
            <v>62000</v>
          </cell>
          <cell r="O337">
            <v>0</v>
          </cell>
          <cell r="P337">
            <v>62000</v>
          </cell>
        </row>
        <row r="338">
          <cell r="C338">
            <v>15000</v>
          </cell>
          <cell r="D338">
            <v>0</v>
          </cell>
          <cell r="E338">
            <v>15000</v>
          </cell>
          <cell r="N338">
            <v>0</v>
          </cell>
          <cell r="O338">
            <v>0</v>
          </cell>
          <cell r="P338">
            <v>0</v>
          </cell>
        </row>
        <row r="339">
          <cell r="C339">
            <v>500</v>
          </cell>
          <cell r="D339">
            <v>0</v>
          </cell>
          <cell r="E339">
            <v>500</v>
          </cell>
          <cell r="N339">
            <v>500</v>
          </cell>
          <cell r="O339">
            <v>0</v>
          </cell>
          <cell r="P339">
            <v>500</v>
          </cell>
        </row>
        <row r="340">
          <cell r="C340">
            <v>20000</v>
          </cell>
          <cell r="D340">
            <v>0</v>
          </cell>
          <cell r="E340">
            <v>20000</v>
          </cell>
          <cell r="N340">
            <v>0</v>
          </cell>
          <cell r="O340">
            <v>0</v>
          </cell>
          <cell r="P340">
            <v>0</v>
          </cell>
        </row>
        <row r="341">
          <cell r="C341">
            <v>15000</v>
          </cell>
          <cell r="D341">
            <v>0</v>
          </cell>
          <cell r="E341">
            <v>15000</v>
          </cell>
          <cell r="N341">
            <v>15000</v>
          </cell>
          <cell r="O341">
            <v>0</v>
          </cell>
          <cell r="P341">
            <v>15000</v>
          </cell>
        </row>
        <row r="342">
          <cell r="C342">
            <v>141864.18266677015</v>
          </cell>
          <cell r="D342">
            <v>0</v>
          </cell>
          <cell r="E342">
            <v>141864.18266677015</v>
          </cell>
          <cell r="N342">
            <v>141864.18266677015</v>
          </cell>
          <cell r="O342">
            <v>0</v>
          </cell>
          <cell r="P342">
            <v>141864.18266677015</v>
          </cell>
        </row>
        <row r="343">
          <cell r="C343">
            <v>102157.24761851199</v>
          </cell>
          <cell r="D343">
            <v>32107.247618511996</v>
          </cell>
          <cell r="E343">
            <v>70050</v>
          </cell>
          <cell r="N343">
            <v>82212.0728409</v>
          </cell>
          <cell r="O343">
            <v>32162.072840899997</v>
          </cell>
          <cell r="P343">
            <v>50050</v>
          </cell>
        </row>
        <row r="344">
          <cell r="C344">
            <v>3259.5909808000001</v>
          </cell>
          <cell r="D344">
            <v>2459.5909808000001</v>
          </cell>
          <cell r="E344">
            <v>800</v>
          </cell>
          <cell r="N344">
            <v>3260.0507603000001</v>
          </cell>
          <cell r="O344">
            <v>2460.0507603000001</v>
          </cell>
          <cell r="P344">
            <v>800</v>
          </cell>
        </row>
        <row r="345">
          <cell r="C345">
            <v>1846.3497253119997</v>
          </cell>
          <cell r="D345">
            <v>1846.3497253119997</v>
          </cell>
          <cell r="E345">
            <v>0</v>
          </cell>
          <cell r="N345">
            <v>1846.3333423999998</v>
          </cell>
          <cell r="O345">
            <v>1846.3333423999998</v>
          </cell>
          <cell r="P345">
            <v>0</v>
          </cell>
        </row>
        <row r="346">
          <cell r="C346">
            <v>1873.2787458</v>
          </cell>
          <cell r="D346">
            <v>873.27874580000002</v>
          </cell>
          <cell r="E346">
            <v>1000</v>
          </cell>
          <cell r="N346">
            <v>1873.4457195999998</v>
          </cell>
          <cell r="O346">
            <v>873.44571959999996</v>
          </cell>
          <cell r="P346">
            <v>1000</v>
          </cell>
        </row>
        <row r="347">
          <cell r="C347">
            <v>1222.7821864</v>
          </cell>
          <cell r="D347">
            <v>1222.7821864</v>
          </cell>
          <cell r="E347">
            <v>0</v>
          </cell>
          <cell r="N347">
            <v>1222.3985208000004</v>
          </cell>
          <cell r="O347">
            <v>1222.3985208000004</v>
          </cell>
          <cell r="P347">
            <v>0</v>
          </cell>
        </row>
        <row r="348">
          <cell r="C348">
            <v>1855.3357422999998</v>
          </cell>
          <cell r="D348">
            <v>1855.3357422999998</v>
          </cell>
          <cell r="E348">
            <v>0</v>
          </cell>
          <cell r="N348">
            <v>1855.2664718000001</v>
          </cell>
          <cell r="O348">
            <v>1855.2664718000001</v>
          </cell>
          <cell r="P348">
            <v>0</v>
          </cell>
        </row>
        <row r="349">
          <cell r="C349">
            <v>900</v>
          </cell>
          <cell r="D349">
            <v>0</v>
          </cell>
          <cell r="E349">
            <v>900</v>
          </cell>
          <cell r="N349">
            <v>900</v>
          </cell>
          <cell r="O349">
            <v>0</v>
          </cell>
          <cell r="P349">
            <v>900</v>
          </cell>
        </row>
        <row r="350">
          <cell r="C350">
            <v>700</v>
          </cell>
          <cell r="D350">
            <v>0</v>
          </cell>
          <cell r="E350">
            <v>700</v>
          </cell>
          <cell r="N350">
            <v>700</v>
          </cell>
          <cell r="O350">
            <v>0</v>
          </cell>
          <cell r="P350">
            <v>700</v>
          </cell>
        </row>
        <row r="351">
          <cell r="C351">
            <v>500</v>
          </cell>
          <cell r="D351">
            <v>0</v>
          </cell>
          <cell r="E351">
            <v>500</v>
          </cell>
          <cell r="N351">
            <v>500</v>
          </cell>
          <cell r="O351">
            <v>0</v>
          </cell>
          <cell r="P351">
            <v>500</v>
          </cell>
        </row>
        <row r="352">
          <cell r="C352">
            <v>0</v>
          </cell>
          <cell r="D352">
            <v>0</v>
          </cell>
          <cell r="E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C353">
            <v>2280.5445918999999</v>
          </cell>
          <cell r="D353">
            <v>2230.5445918999999</v>
          </cell>
          <cell r="E353">
            <v>50</v>
          </cell>
          <cell r="N353">
            <v>2281.4834270000001</v>
          </cell>
          <cell r="O353">
            <v>2231.4834270000001</v>
          </cell>
          <cell r="P353">
            <v>50</v>
          </cell>
        </row>
        <row r="354">
          <cell r="C354">
            <v>21619.365645999998</v>
          </cell>
          <cell r="D354">
            <v>21619.365645999998</v>
          </cell>
          <cell r="E354">
            <v>0</v>
          </cell>
          <cell r="N354">
            <v>21673.094598999996</v>
          </cell>
          <cell r="O354">
            <v>21673.094598999996</v>
          </cell>
          <cell r="P354">
            <v>0</v>
          </cell>
        </row>
        <row r="355">
          <cell r="C355">
            <v>500</v>
          </cell>
          <cell r="D355">
            <v>0</v>
          </cell>
          <cell r="E355">
            <v>500</v>
          </cell>
          <cell r="N355">
            <v>500</v>
          </cell>
          <cell r="O355">
            <v>0</v>
          </cell>
          <cell r="P355">
            <v>500</v>
          </cell>
        </row>
        <row r="356">
          <cell r="C356">
            <v>2000</v>
          </cell>
          <cell r="D356">
            <v>0</v>
          </cell>
          <cell r="E356">
            <v>2000</v>
          </cell>
          <cell r="N356">
            <v>2000</v>
          </cell>
          <cell r="O356">
            <v>0</v>
          </cell>
          <cell r="P356">
            <v>2000</v>
          </cell>
        </row>
        <row r="357">
          <cell r="C357">
            <v>14500</v>
          </cell>
          <cell r="D357">
            <v>0</v>
          </cell>
          <cell r="E357">
            <v>14500</v>
          </cell>
          <cell r="N357">
            <v>14500</v>
          </cell>
          <cell r="O357">
            <v>0</v>
          </cell>
          <cell r="P357">
            <v>14500</v>
          </cell>
        </row>
        <row r="358">
          <cell r="C358">
            <v>500</v>
          </cell>
          <cell r="D358">
            <v>0</v>
          </cell>
          <cell r="E358">
            <v>500</v>
          </cell>
          <cell r="N358">
            <v>500</v>
          </cell>
          <cell r="O358">
            <v>0</v>
          </cell>
          <cell r="P358">
            <v>500</v>
          </cell>
        </row>
        <row r="359">
          <cell r="C359">
            <v>2700</v>
          </cell>
          <cell r="D359">
            <v>0</v>
          </cell>
          <cell r="E359">
            <v>2700</v>
          </cell>
          <cell r="N359">
            <v>2700</v>
          </cell>
          <cell r="O359">
            <v>0</v>
          </cell>
          <cell r="P359">
            <v>2700</v>
          </cell>
        </row>
        <row r="360">
          <cell r="C360">
            <v>300</v>
          </cell>
          <cell r="D360">
            <v>0</v>
          </cell>
          <cell r="E360">
            <v>300</v>
          </cell>
          <cell r="N360">
            <v>300</v>
          </cell>
          <cell r="O360">
            <v>0</v>
          </cell>
          <cell r="P360">
            <v>300</v>
          </cell>
        </row>
        <row r="361">
          <cell r="C361">
            <v>2100</v>
          </cell>
          <cell r="D361">
            <v>0</v>
          </cell>
          <cell r="E361">
            <v>2100</v>
          </cell>
          <cell r="N361">
            <v>2100</v>
          </cell>
          <cell r="O361">
            <v>0</v>
          </cell>
          <cell r="P361">
            <v>2100</v>
          </cell>
        </row>
        <row r="362">
          <cell r="C362">
            <v>1000</v>
          </cell>
          <cell r="D362">
            <v>0</v>
          </cell>
          <cell r="E362">
            <v>1000</v>
          </cell>
          <cell r="N362">
            <v>1000</v>
          </cell>
          <cell r="O362">
            <v>0</v>
          </cell>
          <cell r="P362">
            <v>1000</v>
          </cell>
        </row>
        <row r="363">
          <cell r="C363">
            <v>30000</v>
          </cell>
          <cell r="D363">
            <v>0</v>
          </cell>
          <cell r="E363">
            <v>30000</v>
          </cell>
          <cell r="N363">
            <v>10000</v>
          </cell>
          <cell r="O363">
            <v>0</v>
          </cell>
          <cell r="P363">
            <v>10000</v>
          </cell>
        </row>
        <row r="364">
          <cell r="C364">
            <v>12500</v>
          </cell>
          <cell r="D364">
            <v>0</v>
          </cell>
          <cell r="E364">
            <v>12500</v>
          </cell>
          <cell r="N364">
            <v>12500</v>
          </cell>
          <cell r="O364">
            <v>0</v>
          </cell>
          <cell r="P364">
            <v>12500</v>
          </cell>
        </row>
        <row r="365">
          <cell r="C365">
            <v>110148.90493800001</v>
          </cell>
          <cell r="D365">
            <v>16095.662238000001</v>
          </cell>
          <cell r="E365">
            <v>94053.242700000003</v>
          </cell>
          <cell r="N365">
            <v>124549.40614599999</v>
          </cell>
          <cell r="O365">
            <v>18016.038745999998</v>
          </cell>
          <cell r="P365">
            <v>106533.36739999999</v>
          </cell>
        </row>
        <row r="366">
          <cell r="C366">
            <v>4873.6421439999995</v>
          </cell>
          <cell r="D366">
            <v>4873.6421439999995</v>
          </cell>
          <cell r="E366">
            <v>0</v>
          </cell>
          <cell r="N366">
            <v>4821.9170919999997</v>
          </cell>
          <cell r="O366">
            <v>4821.9170919999997</v>
          </cell>
          <cell r="P366">
            <v>0</v>
          </cell>
        </row>
        <row r="367">
          <cell r="C367">
            <v>3633.2990970000001</v>
          </cell>
          <cell r="D367">
            <v>3633.2990970000001</v>
          </cell>
          <cell r="E367">
            <v>0</v>
          </cell>
          <cell r="N367">
            <v>3776.3924440000005</v>
          </cell>
          <cell r="O367">
            <v>3776.3924440000005</v>
          </cell>
        </row>
        <row r="368">
          <cell r="C368">
            <v>2781.0206160000002</v>
          </cell>
          <cell r="D368">
            <v>2781.0206160000002</v>
          </cell>
          <cell r="E368">
            <v>0</v>
          </cell>
          <cell r="N368">
            <v>4492.3060179999993</v>
          </cell>
          <cell r="O368">
            <v>2992.3060179999993</v>
          </cell>
          <cell r="P368">
            <v>1500</v>
          </cell>
        </row>
        <row r="369">
          <cell r="C369">
            <v>1112.846816</v>
          </cell>
          <cell r="D369">
            <v>872.84681599999999</v>
          </cell>
          <cell r="E369">
            <v>240</v>
          </cell>
          <cell r="N369">
            <v>1048.1696419999998</v>
          </cell>
          <cell r="O369">
            <v>808.16964199999995</v>
          </cell>
          <cell r="P369">
            <v>240</v>
          </cell>
        </row>
        <row r="370">
          <cell r="C370">
            <v>3934.8535650000003</v>
          </cell>
          <cell r="D370">
            <v>3934.8535650000003</v>
          </cell>
          <cell r="E370">
            <v>0</v>
          </cell>
          <cell r="N370">
            <v>5617.2535499999994</v>
          </cell>
          <cell r="O370">
            <v>5617.2535499999994</v>
          </cell>
        </row>
        <row r="371">
          <cell r="C371">
            <v>2525</v>
          </cell>
          <cell r="D371">
            <v>0</v>
          </cell>
          <cell r="E371">
            <v>2525</v>
          </cell>
          <cell r="N371">
            <v>2300</v>
          </cell>
          <cell r="O371">
            <v>0</v>
          </cell>
          <cell r="P371">
            <v>2300</v>
          </cell>
        </row>
        <row r="372">
          <cell r="C372">
            <v>500</v>
          </cell>
          <cell r="D372">
            <v>0</v>
          </cell>
          <cell r="E372">
            <v>500</v>
          </cell>
          <cell r="N372">
            <v>300</v>
          </cell>
          <cell r="O372">
            <v>0</v>
          </cell>
          <cell r="P372">
            <v>300</v>
          </cell>
        </row>
        <row r="373">
          <cell r="C373">
            <v>1000</v>
          </cell>
          <cell r="D373">
            <v>0</v>
          </cell>
          <cell r="E373">
            <v>1000</v>
          </cell>
          <cell r="N373">
            <v>1000</v>
          </cell>
          <cell r="O373">
            <v>0</v>
          </cell>
          <cell r="P373">
            <v>1000</v>
          </cell>
        </row>
        <row r="374">
          <cell r="C374">
            <v>500</v>
          </cell>
          <cell r="D374">
            <v>0</v>
          </cell>
          <cell r="E374">
            <v>500</v>
          </cell>
          <cell r="N374">
            <v>300</v>
          </cell>
          <cell r="O374">
            <v>0</v>
          </cell>
          <cell r="P374">
            <v>300</v>
          </cell>
        </row>
        <row r="375">
          <cell r="C375">
            <v>500</v>
          </cell>
          <cell r="D375">
            <v>0</v>
          </cell>
          <cell r="E375">
            <v>500</v>
          </cell>
          <cell r="N375">
            <v>500</v>
          </cell>
          <cell r="O375">
            <v>0</v>
          </cell>
          <cell r="P375">
            <v>500</v>
          </cell>
        </row>
        <row r="376">
          <cell r="C376">
            <v>7664</v>
          </cell>
          <cell r="D376">
            <v>0</v>
          </cell>
          <cell r="E376">
            <v>7664</v>
          </cell>
          <cell r="N376">
            <v>7664</v>
          </cell>
          <cell r="O376">
            <v>0</v>
          </cell>
          <cell r="P376">
            <v>7664</v>
          </cell>
        </row>
        <row r="377">
          <cell r="C377">
            <v>29670.242700000006</v>
          </cell>
          <cell r="D377">
            <v>0</v>
          </cell>
          <cell r="E377">
            <v>29670.242700000006</v>
          </cell>
          <cell r="N377">
            <v>47618.367399999988</v>
          </cell>
          <cell r="O377">
            <v>0</v>
          </cell>
          <cell r="P377">
            <v>47618.367399999988</v>
          </cell>
        </row>
        <row r="378">
          <cell r="C378">
            <v>41454</v>
          </cell>
          <cell r="D378">
            <v>0</v>
          </cell>
          <cell r="E378">
            <v>41454</v>
          </cell>
          <cell r="N378">
            <v>32111</v>
          </cell>
          <cell r="O378">
            <v>0</v>
          </cell>
          <cell r="P378">
            <v>32111</v>
          </cell>
        </row>
        <row r="379">
          <cell r="N379">
            <v>3000</v>
          </cell>
          <cell r="O379">
            <v>0</v>
          </cell>
          <cell r="P379">
            <v>3000</v>
          </cell>
        </row>
        <row r="380">
          <cell r="C380">
            <v>5000</v>
          </cell>
          <cell r="D380">
            <v>0</v>
          </cell>
          <cell r="E380">
            <v>5000</v>
          </cell>
          <cell r="N380">
            <v>5000</v>
          </cell>
          <cell r="O380">
            <v>0</v>
          </cell>
          <cell r="P380">
            <v>5000</v>
          </cell>
        </row>
        <row r="381">
          <cell r="C381">
            <v>5000</v>
          </cell>
          <cell r="D381">
            <v>0</v>
          </cell>
          <cell r="E381">
            <v>5000</v>
          </cell>
          <cell r="N381">
            <v>5000</v>
          </cell>
          <cell r="O381">
            <v>0</v>
          </cell>
          <cell r="P381">
            <v>5000</v>
          </cell>
        </row>
        <row r="382">
          <cell r="C382">
            <v>71700</v>
          </cell>
          <cell r="D382">
            <v>0</v>
          </cell>
          <cell r="E382">
            <v>71700</v>
          </cell>
          <cell r="N382">
            <v>73757</v>
          </cell>
          <cell r="O382">
            <v>0</v>
          </cell>
          <cell r="P382">
            <v>73757</v>
          </cell>
        </row>
        <row r="383">
          <cell r="C383">
            <v>11500</v>
          </cell>
          <cell r="D383">
            <v>0</v>
          </cell>
          <cell r="E383">
            <v>11500</v>
          </cell>
          <cell r="N383">
            <v>11500</v>
          </cell>
          <cell r="O383">
            <v>0</v>
          </cell>
          <cell r="P383">
            <v>11500</v>
          </cell>
        </row>
        <row r="384">
          <cell r="C384">
            <v>6500</v>
          </cell>
          <cell r="D384">
            <v>0</v>
          </cell>
          <cell r="E384">
            <v>6500</v>
          </cell>
          <cell r="N384">
            <v>6500</v>
          </cell>
          <cell r="O384">
            <v>0</v>
          </cell>
          <cell r="P384">
            <v>6500</v>
          </cell>
        </row>
        <row r="385">
          <cell r="C385">
            <v>5500</v>
          </cell>
          <cell r="D385">
            <v>0</v>
          </cell>
          <cell r="E385">
            <v>5500</v>
          </cell>
          <cell r="N385">
            <v>5500</v>
          </cell>
          <cell r="O385">
            <v>0</v>
          </cell>
          <cell r="P385">
            <v>5500</v>
          </cell>
        </row>
        <row r="386">
          <cell r="C386">
            <v>19500</v>
          </cell>
          <cell r="D386">
            <v>0</v>
          </cell>
          <cell r="E386">
            <v>19500</v>
          </cell>
          <cell r="N386">
            <v>14748</v>
          </cell>
          <cell r="O386">
            <v>0</v>
          </cell>
          <cell r="P386">
            <v>14748</v>
          </cell>
        </row>
        <row r="387">
          <cell r="C387">
            <v>4000</v>
          </cell>
          <cell r="D387">
            <v>0</v>
          </cell>
          <cell r="E387">
            <v>4000</v>
          </cell>
          <cell r="N387">
            <v>4000</v>
          </cell>
          <cell r="O387">
            <v>0</v>
          </cell>
          <cell r="P387">
            <v>4000</v>
          </cell>
        </row>
        <row r="388">
          <cell r="C388">
            <v>2500</v>
          </cell>
          <cell r="D388">
            <v>0</v>
          </cell>
          <cell r="E388">
            <v>2500</v>
          </cell>
          <cell r="N388">
            <v>2500</v>
          </cell>
          <cell r="O388">
            <v>0</v>
          </cell>
          <cell r="P388">
            <v>2500</v>
          </cell>
        </row>
        <row r="389">
          <cell r="C389">
            <v>3000</v>
          </cell>
          <cell r="D389">
            <v>0</v>
          </cell>
          <cell r="E389">
            <v>3000</v>
          </cell>
          <cell r="N389">
            <v>3000</v>
          </cell>
          <cell r="O389">
            <v>0</v>
          </cell>
          <cell r="P389">
            <v>3000</v>
          </cell>
        </row>
        <row r="390">
          <cell r="C390">
            <v>840</v>
          </cell>
          <cell r="D390">
            <v>0</v>
          </cell>
          <cell r="E390">
            <v>840</v>
          </cell>
          <cell r="N390">
            <v>2897</v>
          </cell>
          <cell r="O390">
            <v>0</v>
          </cell>
          <cell r="P390">
            <v>2897</v>
          </cell>
        </row>
        <row r="391">
          <cell r="C391">
            <v>9290</v>
          </cell>
          <cell r="D391">
            <v>0</v>
          </cell>
          <cell r="E391">
            <v>9290</v>
          </cell>
          <cell r="N391">
            <v>14042</v>
          </cell>
          <cell r="O391">
            <v>0</v>
          </cell>
          <cell r="P391">
            <v>14042</v>
          </cell>
        </row>
        <row r="392">
          <cell r="C392">
            <v>3070</v>
          </cell>
          <cell r="D392">
            <v>0</v>
          </cell>
          <cell r="E392">
            <v>3070</v>
          </cell>
          <cell r="N392">
            <v>3070</v>
          </cell>
          <cell r="O392">
            <v>0</v>
          </cell>
          <cell r="P392">
            <v>3070</v>
          </cell>
        </row>
        <row r="393">
          <cell r="C393">
            <v>6000</v>
          </cell>
          <cell r="D393">
            <v>0</v>
          </cell>
          <cell r="E393">
            <v>6000</v>
          </cell>
          <cell r="N393">
            <v>6000</v>
          </cell>
          <cell r="O393">
            <v>0</v>
          </cell>
          <cell r="P393">
            <v>6000</v>
          </cell>
        </row>
        <row r="394">
          <cell r="C394">
            <v>203935.439426108</v>
          </cell>
          <cell r="D394">
            <v>0</v>
          </cell>
          <cell r="E394">
            <v>203935.439426108</v>
          </cell>
          <cell r="N394">
            <v>93258.449426107996</v>
          </cell>
          <cell r="O394">
            <v>0</v>
          </cell>
          <cell r="P394">
            <v>93258.449426107996</v>
          </cell>
        </row>
        <row r="395">
          <cell r="C395">
            <v>0</v>
          </cell>
          <cell r="D395">
            <v>0</v>
          </cell>
          <cell r="E395">
            <v>0</v>
          </cell>
          <cell r="N395">
            <v>7300</v>
          </cell>
          <cell r="O395">
            <v>0</v>
          </cell>
          <cell r="P395">
            <v>7300</v>
          </cell>
        </row>
        <row r="396">
          <cell r="C396">
            <v>30073</v>
          </cell>
          <cell r="D396">
            <v>0</v>
          </cell>
          <cell r="E396">
            <v>30073</v>
          </cell>
          <cell r="N396">
            <v>23100</v>
          </cell>
          <cell r="O396">
            <v>0</v>
          </cell>
          <cell r="P396">
            <v>23100</v>
          </cell>
        </row>
        <row r="397">
          <cell r="C397">
            <v>7100</v>
          </cell>
          <cell r="D397">
            <v>0</v>
          </cell>
          <cell r="E397">
            <v>7100</v>
          </cell>
          <cell r="N397">
            <v>7100</v>
          </cell>
          <cell r="O397">
            <v>0</v>
          </cell>
          <cell r="P397">
            <v>7100</v>
          </cell>
        </row>
        <row r="398">
          <cell r="C398">
            <v>22973</v>
          </cell>
          <cell r="D398">
            <v>0</v>
          </cell>
          <cell r="E398">
            <v>22973</v>
          </cell>
          <cell r="N398">
            <v>16000</v>
          </cell>
          <cell r="O398">
            <v>0</v>
          </cell>
          <cell r="P398">
            <v>16000</v>
          </cell>
        </row>
        <row r="399">
          <cell r="C399">
            <v>2520</v>
          </cell>
          <cell r="D399">
            <v>0</v>
          </cell>
          <cell r="E399">
            <v>2520</v>
          </cell>
          <cell r="N399">
            <v>2520</v>
          </cell>
          <cell r="O399">
            <v>0</v>
          </cell>
          <cell r="P399">
            <v>2520</v>
          </cell>
        </row>
        <row r="400">
          <cell r="C400">
            <v>538</v>
          </cell>
          <cell r="D400">
            <v>0</v>
          </cell>
          <cell r="E400">
            <v>538</v>
          </cell>
          <cell r="N400">
            <v>0</v>
          </cell>
          <cell r="O400">
            <v>0</v>
          </cell>
          <cell r="P400">
            <v>0</v>
          </cell>
        </row>
        <row r="401">
          <cell r="C401">
            <v>514</v>
          </cell>
          <cell r="D401">
            <v>0</v>
          </cell>
          <cell r="E401">
            <v>514</v>
          </cell>
          <cell r="N401">
            <v>514</v>
          </cell>
          <cell r="O401">
            <v>0</v>
          </cell>
          <cell r="P401">
            <v>514</v>
          </cell>
        </row>
        <row r="402">
          <cell r="C402">
            <v>280</v>
          </cell>
          <cell r="D402">
            <v>0</v>
          </cell>
          <cell r="E402">
            <v>280</v>
          </cell>
          <cell r="N402">
            <v>280</v>
          </cell>
          <cell r="O402">
            <v>0</v>
          </cell>
          <cell r="P402">
            <v>280</v>
          </cell>
        </row>
        <row r="403">
          <cell r="C403">
            <v>50</v>
          </cell>
          <cell r="D403">
            <v>0</v>
          </cell>
          <cell r="E403">
            <v>50</v>
          </cell>
          <cell r="N403">
            <v>50</v>
          </cell>
          <cell r="O403">
            <v>0</v>
          </cell>
          <cell r="P403">
            <v>50</v>
          </cell>
        </row>
        <row r="404">
          <cell r="C404">
            <v>500</v>
          </cell>
          <cell r="D404">
            <v>0</v>
          </cell>
          <cell r="E404">
            <v>500</v>
          </cell>
          <cell r="N404">
            <v>500</v>
          </cell>
          <cell r="O404">
            <v>0</v>
          </cell>
          <cell r="P404">
            <v>500</v>
          </cell>
        </row>
        <row r="405">
          <cell r="C405">
            <v>24994</v>
          </cell>
          <cell r="D405">
            <v>0</v>
          </cell>
          <cell r="E405">
            <v>24994</v>
          </cell>
          <cell r="N405">
            <v>24034.01</v>
          </cell>
          <cell r="O405">
            <v>0</v>
          </cell>
          <cell r="P405">
            <v>24034.01</v>
          </cell>
        </row>
        <row r="406">
          <cell r="C406">
            <v>100238.439426108</v>
          </cell>
          <cell r="D406">
            <v>0</v>
          </cell>
          <cell r="E406">
            <v>100238.439426108</v>
          </cell>
          <cell r="N406">
            <v>0.43942610800149851</v>
          </cell>
          <cell r="O406">
            <v>0</v>
          </cell>
          <cell r="P406">
            <v>0.43942610800149851</v>
          </cell>
        </row>
        <row r="408">
          <cell r="C408">
            <v>44228</v>
          </cell>
          <cell r="D408">
            <v>0</v>
          </cell>
          <cell r="E408">
            <v>44228</v>
          </cell>
          <cell r="N408">
            <v>34960</v>
          </cell>
          <cell r="O408">
            <v>0</v>
          </cell>
          <cell r="P408">
            <v>34960</v>
          </cell>
        </row>
        <row r="409">
          <cell r="C409">
            <v>57685</v>
          </cell>
          <cell r="D409">
            <v>0</v>
          </cell>
          <cell r="E409">
            <v>57685</v>
          </cell>
          <cell r="N409">
            <v>46201.245136569974</v>
          </cell>
          <cell r="O409">
            <v>0</v>
          </cell>
          <cell r="P409">
            <v>46201.245136569974</v>
          </cell>
        </row>
        <row r="410">
          <cell r="C410">
            <v>0</v>
          </cell>
          <cell r="D410">
            <v>0</v>
          </cell>
          <cell r="E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C411">
            <v>140100</v>
          </cell>
          <cell r="D411">
            <v>0</v>
          </cell>
          <cell r="E411">
            <v>140100</v>
          </cell>
          <cell r="N411">
            <v>89900</v>
          </cell>
          <cell r="O411">
            <v>0</v>
          </cell>
          <cell r="P411">
            <v>89900</v>
          </cell>
        </row>
        <row r="412">
          <cell r="C412">
            <v>1000</v>
          </cell>
          <cell r="D412">
            <v>0</v>
          </cell>
          <cell r="E412">
            <v>1000</v>
          </cell>
          <cell r="N412">
            <v>1000</v>
          </cell>
          <cell r="O412">
            <v>0</v>
          </cell>
          <cell r="P412">
            <v>1000</v>
          </cell>
        </row>
        <row r="413">
          <cell r="C413">
            <v>3723434.7988492688</v>
          </cell>
          <cell r="D413">
            <v>0</v>
          </cell>
          <cell r="E413">
            <v>3723434.7988492688</v>
          </cell>
          <cell r="N413">
            <v>3422309.8173332298</v>
          </cell>
          <cell r="O413">
            <v>0</v>
          </cell>
          <cell r="P413">
            <v>3422309.8173332298</v>
          </cell>
        </row>
        <row r="414">
          <cell r="C414">
            <v>1578081.798849269</v>
          </cell>
          <cell r="D414">
            <v>0</v>
          </cell>
          <cell r="E414">
            <v>1578081.798849269</v>
          </cell>
          <cell r="N414">
            <v>1602405.8173332296</v>
          </cell>
          <cell r="O414">
            <v>0</v>
          </cell>
          <cell r="P414">
            <v>1602405.8173332296</v>
          </cell>
        </row>
        <row r="415">
          <cell r="C415">
            <v>298357</v>
          </cell>
          <cell r="D415">
            <v>0</v>
          </cell>
          <cell r="E415">
            <v>298357</v>
          </cell>
          <cell r="N415">
            <v>273240</v>
          </cell>
          <cell r="O415">
            <v>0</v>
          </cell>
          <cell r="P415">
            <v>273240</v>
          </cell>
        </row>
        <row r="416">
          <cell r="C416">
            <v>1028224.798849269</v>
          </cell>
          <cell r="D416">
            <v>0</v>
          </cell>
          <cell r="E416">
            <v>1028224.798849269</v>
          </cell>
          <cell r="N416">
            <v>1028224.798849269</v>
          </cell>
          <cell r="O416">
            <v>0</v>
          </cell>
          <cell r="P416">
            <v>1028224.798849269</v>
          </cell>
        </row>
        <row r="417">
          <cell r="C417">
            <v>458585.08879803965</v>
          </cell>
          <cell r="D417">
            <v>0</v>
          </cell>
          <cell r="E417">
            <v>458585.08879803965</v>
          </cell>
          <cell r="N417">
            <v>460000</v>
          </cell>
          <cell r="O417">
            <v>0</v>
          </cell>
          <cell r="P417">
            <v>460000</v>
          </cell>
        </row>
        <row r="418">
          <cell r="C418">
            <v>569639.71005122934</v>
          </cell>
          <cell r="D418">
            <v>0</v>
          </cell>
          <cell r="E418">
            <v>569639.71005122934</v>
          </cell>
          <cell r="N418">
            <v>591465.81733322982</v>
          </cell>
          <cell r="O418">
            <v>0</v>
          </cell>
          <cell r="P418">
            <v>591465.81733322982</v>
          </cell>
        </row>
        <row r="419">
          <cell r="C419">
            <v>43000</v>
          </cell>
          <cell r="D419">
            <v>0</v>
          </cell>
          <cell r="E419">
            <v>43000</v>
          </cell>
          <cell r="N419">
            <v>43000</v>
          </cell>
          <cell r="O419">
            <v>0</v>
          </cell>
          <cell r="P419">
            <v>43000</v>
          </cell>
        </row>
        <row r="420">
          <cell r="C420">
            <v>0</v>
          </cell>
          <cell r="D420">
            <v>0</v>
          </cell>
          <cell r="E420">
            <v>0</v>
          </cell>
          <cell r="N420">
            <v>50000</v>
          </cell>
          <cell r="O420">
            <v>0</v>
          </cell>
          <cell r="P420">
            <v>50000</v>
          </cell>
        </row>
        <row r="421">
          <cell r="C421">
            <v>208500</v>
          </cell>
          <cell r="D421">
            <v>0</v>
          </cell>
          <cell r="E421">
            <v>208500</v>
          </cell>
          <cell r="N421">
            <v>184700</v>
          </cell>
          <cell r="O421">
            <v>0</v>
          </cell>
          <cell r="P421">
            <v>184700</v>
          </cell>
        </row>
        <row r="422">
          <cell r="C422">
            <v>1000</v>
          </cell>
          <cell r="D422">
            <v>0</v>
          </cell>
          <cell r="E422">
            <v>1000</v>
          </cell>
          <cell r="N422">
            <v>1000</v>
          </cell>
          <cell r="O422">
            <v>0</v>
          </cell>
          <cell r="P422">
            <v>1000</v>
          </cell>
        </row>
        <row r="423">
          <cell r="C423">
            <v>2144353</v>
          </cell>
          <cell r="D423">
            <v>0</v>
          </cell>
          <cell r="E423">
            <v>2144353</v>
          </cell>
          <cell r="N423">
            <v>1818904</v>
          </cell>
          <cell r="O423">
            <v>0</v>
          </cell>
          <cell r="P423">
            <v>1818904</v>
          </cell>
        </row>
        <row r="424">
          <cell r="C424">
            <v>21500</v>
          </cell>
          <cell r="D424">
            <v>0</v>
          </cell>
          <cell r="E424">
            <v>21500</v>
          </cell>
          <cell r="N424">
            <v>8750</v>
          </cell>
          <cell r="O424">
            <v>0</v>
          </cell>
          <cell r="P424">
            <v>8750</v>
          </cell>
        </row>
      </sheetData>
      <sheetData sheetId="4"/>
      <sheetData sheetId="5">
        <row r="8">
          <cell r="C8">
            <v>3218150</v>
          </cell>
          <cell r="D8">
            <v>3464030</v>
          </cell>
          <cell r="E8">
            <v>25250</v>
          </cell>
          <cell r="F8">
            <v>26430</v>
          </cell>
          <cell r="G8">
            <v>59200</v>
          </cell>
          <cell r="H8">
            <v>66500</v>
          </cell>
          <cell r="I8">
            <v>146900</v>
          </cell>
          <cell r="J8">
            <v>223600</v>
          </cell>
          <cell r="K8">
            <v>322450</v>
          </cell>
          <cell r="L8">
            <v>325850</v>
          </cell>
          <cell r="M8">
            <v>381900</v>
          </cell>
          <cell r="N8">
            <v>384400</v>
          </cell>
          <cell r="O8">
            <v>1929400</v>
          </cell>
          <cell r="P8">
            <v>1886700</v>
          </cell>
          <cell r="Q8">
            <v>163980</v>
          </cell>
          <cell r="R8">
            <v>326880</v>
          </cell>
          <cell r="S8">
            <v>189070</v>
          </cell>
          <cell r="T8">
            <v>223670</v>
          </cell>
        </row>
        <row r="9">
          <cell r="C9">
            <v>1817272.5790578527</v>
          </cell>
          <cell r="D9">
            <v>2090150</v>
          </cell>
          <cell r="E9">
            <v>22850</v>
          </cell>
          <cell r="F9">
            <v>24030</v>
          </cell>
          <cell r="G9">
            <v>55025</v>
          </cell>
          <cell r="H9">
            <v>61070</v>
          </cell>
          <cell r="I9">
            <v>135192.5682164123</v>
          </cell>
          <cell r="J9">
            <v>196650</v>
          </cell>
          <cell r="K9">
            <v>275847.33995303308</v>
          </cell>
          <cell r="L9">
            <v>276100</v>
          </cell>
          <cell r="M9">
            <v>330438.97082755569</v>
          </cell>
          <cell r="N9">
            <v>318150</v>
          </cell>
          <cell r="O9">
            <v>691242.96448078426</v>
          </cell>
          <cell r="P9">
            <v>738750</v>
          </cell>
          <cell r="Q9">
            <v>141145.73558006747</v>
          </cell>
          <cell r="R9">
            <v>287380</v>
          </cell>
          <cell r="S9">
            <v>165530</v>
          </cell>
          <cell r="T9">
            <v>188020</v>
          </cell>
        </row>
        <row r="10">
          <cell r="C10">
            <v>5500</v>
          </cell>
          <cell r="D10">
            <v>5500</v>
          </cell>
          <cell r="E10">
            <v>0</v>
          </cell>
          <cell r="G10">
            <v>0</v>
          </cell>
          <cell r="I10">
            <v>0</v>
          </cell>
          <cell r="K10">
            <v>0</v>
          </cell>
          <cell r="M10">
            <v>0</v>
          </cell>
          <cell r="O10">
            <v>5500</v>
          </cell>
          <cell r="P10">
            <v>5500</v>
          </cell>
          <cell r="Q10">
            <v>0</v>
          </cell>
          <cell r="S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G11">
            <v>0</v>
          </cell>
          <cell r="I11">
            <v>0</v>
          </cell>
          <cell r="K11">
            <v>0</v>
          </cell>
          <cell r="M11">
            <v>0</v>
          </cell>
          <cell r="O11">
            <v>0</v>
          </cell>
          <cell r="Q11">
            <v>0</v>
          </cell>
          <cell r="S11">
            <v>0</v>
          </cell>
        </row>
        <row r="12">
          <cell r="C12">
            <v>279100</v>
          </cell>
          <cell r="D12">
            <v>255400</v>
          </cell>
          <cell r="E12">
            <v>7600</v>
          </cell>
          <cell r="F12">
            <v>8500</v>
          </cell>
          <cell r="G12">
            <v>19500</v>
          </cell>
          <cell r="H12">
            <v>21500</v>
          </cell>
          <cell r="I12">
            <v>18000</v>
          </cell>
          <cell r="J12">
            <v>20500</v>
          </cell>
          <cell r="K12">
            <v>24500</v>
          </cell>
          <cell r="L12">
            <v>27500</v>
          </cell>
          <cell r="M12">
            <v>48500</v>
          </cell>
          <cell r="N12">
            <v>41000</v>
          </cell>
          <cell r="O12">
            <v>106500</v>
          </cell>
          <cell r="P12">
            <v>86000</v>
          </cell>
          <cell r="Q12">
            <v>15500</v>
          </cell>
          <cell r="R12">
            <v>15400</v>
          </cell>
          <cell r="S12">
            <v>39000</v>
          </cell>
          <cell r="T12">
            <v>35000</v>
          </cell>
        </row>
        <row r="13">
          <cell r="C13">
            <v>350000</v>
          </cell>
          <cell r="D13">
            <v>300000</v>
          </cell>
          <cell r="E13">
            <v>8300</v>
          </cell>
          <cell r="F13">
            <v>6000</v>
          </cell>
          <cell r="G13">
            <v>13000</v>
          </cell>
          <cell r="H13">
            <v>13300</v>
          </cell>
          <cell r="I13">
            <v>16400</v>
          </cell>
          <cell r="J13">
            <v>16100</v>
          </cell>
          <cell r="K13">
            <v>29000</v>
          </cell>
          <cell r="L13">
            <v>28700</v>
          </cell>
          <cell r="M13">
            <v>57300</v>
          </cell>
          <cell r="N13">
            <v>46300</v>
          </cell>
          <cell r="O13">
            <v>173100</v>
          </cell>
          <cell r="P13">
            <v>143500</v>
          </cell>
          <cell r="Q13">
            <v>26200</v>
          </cell>
          <cell r="R13">
            <v>20600</v>
          </cell>
          <cell r="S13">
            <v>26700</v>
          </cell>
          <cell r="T13">
            <v>25500</v>
          </cell>
        </row>
        <row r="14">
          <cell r="C14">
            <v>6000</v>
          </cell>
          <cell r="D14">
            <v>6000</v>
          </cell>
          <cell r="E14">
            <v>0</v>
          </cell>
          <cell r="G14">
            <v>0</v>
          </cell>
          <cell r="I14">
            <v>0</v>
          </cell>
          <cell r="J14">
            <v>0</v>
          </cell>
          <cell r="K14">
            <v>50</v>
          </cell>
          <cell r="L14">
            <v>50</v>
          </cell>
          <cell r="M14">
            <v>100</v>
          </cell>
          <cell r="N14">
            <v>100</v>
          </cell>
          <cell r="O14">
            <v>5700</v>
          </cell>
          <cell r="P14">
            <v>5700</v>
          </cell>
          <cell r="Q14">
            <v>80</v>
          </cell>
          <cell r="R14">
            <v>80</v>
          </cell>
          <cell r="S14">
            <v>70</v>
          </cell>
          <cell r="T14">
            <v>70</v>
          </cell>
        </row>
        <row r="15">
          <cell r="C15">
            <v>135000</v>
          </cell>
          <cell r="D15">
            <v>175000</v>
          </cell>
          <cell r="E15">
            <v>300</v>
          </cell>
          <cell r="F15">
            <v>300</v>
          </cell>
          <cell r="G15">
            <v>2300</v>
          </cell>
          <cell r="H15">
            <v>2200</v>
          </cell>
          <cell r="I15">
            <v>2300</v>
          </cell>
          <cell r="J15">
            <v>3500</v>
          </cell>
          <cell r="K15">
            <v>1800</v>
          </cell>
          <cell r="L15">
            <v>2500</v>
          </cell>
          <cell r="M15">
            <v>3500</v>
          </cell>
          <cell r="N15">
            <v>3500</v>
          </cell>
          <cell r="O15">
            <v>116600</v>
          </cell>
          <cell r="P15">
            <v>152300</v>
          </cell>
          <cell r="Q15">
            <v>3700</v>
          </cell>
          <cell r="R15">
            <v>5200</v>
          </cell>
          <cell r="S15">
            <v>4500</v>
          </cell>
          <cell r="T15">
            <v>5500</v>
          </cell>
        </row>
        <row r="16">
          <cell r="C16">
            <v>96400</v>
          </cell>
          <cell r="D16">
            <v>103800</v>
          </cell>
          <cell r="E16">
            <v>1200</v>
          </cell>
          <cell r="F16">
            <v>1400</v>
          </cell>
          <cell r="G16">
            <v>1800</v>
          </cell>
          <cell r="H16">
            <v>2000</v>
          </cell>
          <cell r="I16">
            <v>3100</v>
          </cell>
          <cell r="J16">
            <v>4000</v>
          </cell>
          <cell r="K16">
            <v>5500</v>
          </cell>
          <cell r="L16">
            <v>7200</v>
          </cell>
          <cell r="M16">
            <v>16700</v>
          </cell>
          <cell r="N16">
            <v>15000</v>
          </cell>
          <cell r="O16">
            <v>59000</v>
          </cell>
          <cell r="P16">
            <v>63500</v>
          </cell>
          <cell r="Q16">
            <v>4600</v>
          </cell>
          <cell r="R16">
            <v>5200</v>
          </cell>
          <cell r="S16">
            <v>4500</v>
          </cell>
          <cell r="T16">
            <v>5500</v>
          </cell>
        </row>
        <row r="17">
          <cell r="C17">
            <v>36000</v>
          </cell>
          <cell r="D17">
            <v>34400</v>
          </cell>
          <cell r="E17">
            <v>2000</v>
          </cell>
          <cell r="F17">
            <v>2100</v>
          </cell>
          <cell r="G17">
            <v>3400</v>
          </cell>
          <cell r="H17">
            <v>3700</v>
          </cell>
          <cell r="I17">
            <v>3100</v>
          </cell>
          <cell r="J17">
            <v>2800</v>
          </cell>
          <cell r="K17">
            <v>4400</v>
          </cell>
          <cell r="L17">
            <v>3200</v>
          </cell>
          <cell r="M17">
            <v>6300</v>
          </cell>
          <cell r="N17">
            <v>6200</v>
          </cell>
          <cell r="O17">
            <v>9500</v>
          </cell>
          <cell r="P17">
            <v>9300</v>
          </cell>
          <cell r="Q17">
            <v>3300</v>
          </cell>
          <cell r="R17">
            <v>3100</v>
          </cell>
          <cell r="S17">
            <v>4000</v>
          </cell>
          <cell r="T17">
            <v>4000</v>
          </cell>
        </row>
        <row r="18">
          <cell r="C18">
            <v>6500</v>
          </cell>
          <cell r="D18">
            <v>5850</v>
          </cell>
          <cell r="E18">
            <v>0</v>
          </cell>
          <cell r="F18">
            <v>50</v>
          </cell>
          <cell r="G18">
            <v>1500</v>
          </cell>
          <cell r="H18">
            <v>1500</v>
          </cell>
          <cell r="I18">
            <v>450</v>
          </cell>
          <cell r="J18">
            <v>500</v>
          </cell>
          <cell r="K18">
            <v>1000</v>
          </cell>
          <cell r="L18">
            <v>200</v>
          </cell>
          <cell r="M18">
            <v>950</v>
          </cell>
          <cell r="N18">
            <v>1000</v>
          </cell>
          <cell r="O18">
            <v>700</v>
          </cell>
          <cell r="P18">
            <v>700</v>
          </cell>
          <cell r="Q18">
            <v>1300</v>
          </cell>
          <cell r="R18">
            <v>1300</v>
          </cell>
          <cell r="S18">
            <v>600</v>
          </cell>
          <cell r="T18">
            <v>600</v>
          </cell>
        </row>
        <row r="19">
          <cell r="E19">
            <v>900</v>
          </cell>
          <cell r="F19">
            <v>1000</v>
          </cell>
          <cell r="G19">
            <v>0</v>
          </cell>
          <cell r="I19">
            <v>0</v>
          </cell>
          <cell r="K19">
            <v>0</v>
          </cell>
          <cell r="M19">
            <v>0</v>
          </cell>
          <cell r="O19">
            <v>0</v>
          </cell>
          <cell r="Q19">
            <v>0</v>
          </cell>
          <cell r="S19">
            <v>0</v>
          </cell>
        </row>
        <row r="20">
          <cell r="C20">
            <v>2190000</v>
          </cell>
          <cell r="D20">
            <v>2500000</v>
          </cell>
          <cell r="E20">
            <v>3000</v>
          </cell>
          <cell r="F20">
            <v>5000</v>
          </cell>
          <cell r="G20">
            <v>10000</v>
          </cell>
          <cell r="H20">
            <v>15000</v>
          </cell>
          <cell r="I20">
            <v>100000</v>
          </cell>
          <cell r="J20">
            <v>172000</v>
          </cell>
          <cell r="K20">
            <v>250000</v>
          </cell>
          <cell r="L20">
            <v>250000</v>
          </cell>
          <cell r="M20">
            <v>230000</v>
          </cell>
          <cell r="N20">
            <v>257000</v>
          </cell>
          <cell r="O20">
            <v>1397000</v>
          </cell>
          <cell r="P20">
            <v>1395000</v>
          </cell>
          <cell r="Q20">
            <v>100000</v>
          </cell>
          <cell r="R20">
            <v>267000</v>
          </cell>
          <cell r="S20">
            <v>100000</v>
          </cell>
          <cell r="T20">
            <v>139000</v>
          </cell>
        </row>
        <row r="21">
          <cell r="C21">
            <v>94500</v>
          </cell>
          <cell r="D21">
            <v>60800</v>
          </cell>
          <cell r="E21">
            <v>2200</v>
          </cell>
          <cell r="F21">
            <v>2400</v>
          </cell>
          <cell r="G21">
            <v>4500</v>
          </cell>
          <cell r="H21">
            <v>4400</v>
          </cell>
          <cell r="I21">
            <v>3200</v>
          </cell>
          <cell r="J21">
            <v>3400</v>
          </cell>
          <cell r="K21">
            <v>5500</v>
          </cell>
          <cell r="L21">
            <v>5000</v>
          </cell>
          <cell r="M21">
            <v>16000</v>
          </cell>
          <cell r="N21">
            <v>12000</v>
          </cell>
          <cell r="O21">
            <v>52000</v>
          </cell>
          <cell r="P21">
            <v>22500</v>
          </cell>
          <cell r="Q21">
            <v>5400</v>
          </cell>
          <cell r="R21">
            <v>5400</v>
          </cell>
          <cell r="S21">
            <v>5700</v>
          </cell>
          <cell r="T21">
            <v>5700</v>
          </cell>
        </row>
        <row r="22">
          <cell r="C22">
            <v>45600</v>
          </cell>
          <cell r="D22">
            <v>18300</v>
          </cell>
          <cell r="E22">
            <v>1000</v>
          </cell>
          <cell r="F22">
            <v>600</v>
          </cell>
          <cell r="G22">
            <v>1600</v>
          </cell>
          <cell r="H22">
            <v>1300</v>
          </cell>
          <cell r="I22">
            <v>1200</v>
          </cell>
          <cell r="J22">
            <v>1100</v>
          </cell>
          <cell r="K22">
            <v>1600</v>
          </cell>
          <cell r="L22">
            <v>2000</v>
          </cell>
          <cell r="M22">
            <v>2900</v>
          </cell>
          <cell r="N22">
            <v>3000</v>
          </cell>
          <cell r="O22">
            <v>35000</v>
          </cell>
          <cell r="P22">
            <v>8500</v>
          </cell>
          <cell r="Q22">
            <v>1600</v>
          </cell>
          <cell r="R22">
            <v>1000</v>
          </cell>
          <cell r="S22">
            <v>700</v>
          </cell>
          <cell r="T22">
            <v>800</v>
          </cell>
        </row>
        <row r="23">
          <cell r="C23">
            <v>9650</v>
          </cell>
          <cell r="D23">
            <v>9130</v>
          </cell>
          <cell r="E23">
            <v>550</v>
          </cell>
          <cell r="F23">
            <v>630</v>
          </cell>
          <cell r="G23">
            <v>4400</v>
          </cell>
          <cell r="H23">
            <v>4200</v>
          </cell>
          <cell r="I23">
            <v>100</v>
          </cell>
          <cell r="J23">
            <v>100</v>
          </cell>
          <cell r="K23">
            <v>700</v>
          </cell>
          <cell r="L23">
            <v>700</v>
          </cell>
          <cell r="M23">
            <v>800</v>
          </cell>
          <cell r="N23">
            <v>800</v>
          </cell>
          <cell r="O23">
            <v>2000</v>
          </cell>
          <cell r="P23">
            <v>1800</v>
          </cell>
          <cell r="Q23">
            <v>700</v>
          </cell>
          <cell r="R23">
            <v>500</v>
          </cell>
          <cell r="S23">
            <v>400</v>
          </cell>
          <cell r="T23">
            <v>400</v>
          </cell>
        </row>
        <row r="24">
          <cell r="C24">
            <v>16000</v>
          </cell>
          <cell r="D24">
            <v>14000</v>
          </cell>
          <cell r="E24">
            <v>100</v>
          </cell>
          <cell r="F24">
            <v>100</v>
          </cell>
          <cell r="G24">
            <v>300</v>
          </cell>
          <cell r="H24">
            <v>200</v>
          </cell>
          <cell r="I24">
            <v>700</v>
          </cell>
          <cell r="J24">
            <v>1200</v>
          </cell>
          <cell r="K24">
            <v>1000</v>
          </cell>
          <cell r="L24">
            <v>1000</v>
          </cell>
          <cell r="M24">
            <v>2700</v>
          </cell>
          <cell r="N24">
            <v>2500</v>
          </cell>
          <cell r="O24">
            <v>2500</v>
          </cell>
          <cell r="P24">
            <v>1600</v>
          </cell>
          <cell r="Q24">
            <v>4500</v>
          </cell>
          <cell r="R24">
            <v>4400</v>
          </cell>
          <cell r="S24">
            <v>4200</v>
          </cell>
          <cell r="T24">
            <v>3000</v>
          </cell>
        </row>
        <row r="31">
          <cell r="N31">
            <v>195500</v>
          </cell>
          <cell r="P31">
            <v>337200</v>
          </cell>
          <cell r="R31">
            <v>231100</v>
          </cell>
          <cell r="T31">
            <v>106900</v>
          </cell>
        </row>
        <row r="32">
          <cell r="F32">
            <v>20180</v>
          </cell>
          <cell r="H32">
            <v>49100</v>
          </cell>
          <cell r="J32">
            <v>48750</v>
          </cell>
          <cell r="L32">
            <v>72600</v>
          </cell>
          <cell r="N32">
            <v>122650</v>
          </cell>
          <cell r="P32">
            <v>401550</v>
          </cell>
          <cell r="R32">
            <v>56280</v>
          </cell>
          <cell r="T32">
            <v>81120</v>
          </cell>
        </row>
        <row r="37">
          <cell r="F37">
            <v>3850</v>
          </cell>
          <cell r="H37">
            <v>11970</v>
          </cell>
          <cell r="J37">
            <v>147900</v>
          </cell>
          <cell r="L37">
            <v>203500</v>
          </cell>
        </row>
      </sheetData>
      <sheetData sheetId="6"/>
      <sheetData sheetId="7">
        <row r="1">
          <cell r="F1">
            <v>100000</v>
          </cell>
          <cell r="M1">
            <v>237200</v>
          </cell>
        </row>
        <row r="2">
          <cell r="F2">
            <v>50000</v>
          </cell>
          <cell r="M2">
            <v>145500</v>
          </cell>
        </row>
        <row r="3">
          <cell r="F3">
            <v>80000</v>
          </cell>
          <cell r="M3">
            <v>67900</v>
          </cell>
        </row>
        <row r="4">
          <cell r="F4">
            <v>40000</v>
          </cell>
          <cell r="M4">
            <v>66900</v>
          </cell>
        </row>
        <row r="5">
          <cell r="F5">
            <v>110000</v>
          </cell>
          <cell r="M5">
            <v>121100</v>
          </cell>
        </row>
        <row r="6">
          <cell r="F6">
            <v>100000</v>
          </cell>
          <cell r="M6">
            <v>103500</v>
          </cell>
        </row>
        <row r="7">
          <cell r="F7">
            <v>5000</v>
          </cell>
          <cell r="M7">
            <v>6970</v>
          </cell>
        </row>
        <row r="8">
          <cell r="F8">
            <v>0</v>
          </cell>
          <cell r="M8">
            <v>3850</v>
          </cell>
        </row>
      </sheetData>
      <sheetData sheetId="8"/>
      <sheetData sheetId="9">
        <row r="8">
          <cell r="BD8">
            <v>22106.360686123451</v>
          </cell>
        </row>
        <row r="9">
          <cell r="K9">
            <v>55570.762178632976</v>
          </cell>
          <cell r="T9">
            <v>46773.56664416063</v>
          </cell>
          <cell r="AC9">
            <v>54493.442581252071</v>
          </cell>
          <cell r="AL9">
            <v>53935.41417611792</v>
          </cell>
          <cell r="AU9">
            <v>16315.465289357424</v>
          </cell>
          <cell r="BM9">
            <v>19386.259930464905</v>
          </cell>
          <cell r="BV9">
            <v>49486.70356992539</v>
          </cell>
        </row>
        <row r="11">
          <cell r="K11">
            <v>32108.681476475856</v>
          </cell>
          <cell r="T11">
            <v>17449.407058031986</v>
          </cell>
          <cell r="AC11">
            <v>8767.7913061283762</v>
          </cell>
          <cell r="AL11">
            <v>9794.0199975670148</v>
          </cell>
          <cell r="AU11">
            <v>30873.51180282739</v>
          </cell>
          <cell r="BM11">
            <v>13187.390389731108</v>
          </cell>
          <cell r="BV11">
            <v>16063.299279132172</v>
          </cell>
        </row>
        <row r="30">
          <cell r="K30">
            <v>11291.862143076451</v>
          </cell>
          <cell r="T30">
            <v>12351.406202026405</v>
          </cell>
          <cell r="AC30">
            <v>14018.626251151367</v>
          </cell>
          <cell r="AL30">
            <v>18128.829413570769</v>
          </cell>
          <cell r="AU30">
            <v>20313.085047589804</v>
          </cell>
          <cell r="BM30">
            <v>16619.911114522569</v>
          </cell>
          <cell r="BV30">
            <v>20944.101688670555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8">
          <cell r="F8">
            <v>562898.03370208479</v>
          </cell>
          <cell r="H8">
            <v>563501.44297262479</v>
          </cell>
          <cell r="J8">
            <v>659485.13695237949</v>
          </cell>
          <cell r="L8">
            <v>695097.15827187267</v>
          </cell>
          <cell r="N8">
            <v>1033982.1832988492</v>
          </cell>
          <cell r="P8">
            <v>2106403.3181348396</v>
          </cell>
          <cell r="R8">
            <v>553930.09185434051</v>
          </cell>
          <cell r="T8">
            <v>836050.04018900439</v>
          </cell>
        </row>
        <row r="9">
          <cell r="F9">
            <v>560498.03370208479</v>
          </cell>
          <cell r="H9">
            <v>559326.44297262479</v>
          </cell>
          <cell r="J9">
            <v>647777.70516879181</v>
          </cell>
          <cell r="L9">
            <v>648494.49822490569</v>
          </cell>
          <cell r="N9">
            <v>982521.15412640478</v>
          </cell>
          <cell r="P9">
            <v>868246.28261562367</v>
          </cell>
          <cell r="R9">
            <v>531095.82743440801</v>
          </cell>
          <cell r="T9">
            <v>812510.04018900439</v>
          </cell>
        </row>
        <row r="10">
          <cell r="F10">
            <v>25250</v>
          </cell>
          <cell r="H10">
            <v>59200</v>
          </cell>
          <cell r="J10">
            <v>146900</v>
          </cell>
          <cell r="L10">
            <v>322450</v>
          </cell>
          <cell r="N10">
            <v>381900</v>
          </cell>
          <cell r="P10">
            <v>1929400</v>
          </cell>
          <cell r="R10">
            <v>163980</v>
          </cell>
          <cell r="T10">
            <v>189070</v>
          </cell>
        </row>
        <row r="11">
          <cell r="F11">
            <v>22850</v>
          </cell>
          <cell r="H11">
            <v>55025</v>
          </cell>
          <cell r="L11">
            <v>275847.33995303308</v>
          </cell>
          <cell r="N11">
            <v>330438.97082755563</v>
          </cell>
          <cell r="P11">
            <v>691242.96448078414</v>
          </cell>
          <cell r="R11">
            <v>141145.73558006747</v>
          </cell>
          <cell r="T11">
            <v>165530</v>
          </cell>
        </row>
        <row r="12">
          <cell r="F12">
            <v>3000</v>
          </cell>
          <cell r="H12">
            <v>10000</v>
          </cell>
          <cell r="J12">
            <v>100000</v>
          </cell>
          <cell r="L12">
            <v>250000</v>
          </cell>
          <cell r="N12">
            <v>230000</v>
          </cell>
          <cell r="P12">
            <v>1397000</v>
          </cell>
          <cell r="R12">
            <v>100000</v>
          </cell>
          <cell r="T12">
            <v>100000</v>
          </cell>
        </row>
        <row r="13">
          <cell r="F13">
            <v>2200</v>
          </cell>
          <cell r="H13">
            <v>8575</v>
          </cell>
          <cell r="J13">
            <v>90642.568216412314</v>
          </cell>
          <cell r="L13">
            <v>205897.33995303308</v>
          </cell>
          <cell r="N13">
            <v>183188.97082755566</v>
          </cell>
          <cell r="P13">
            <v>252142.96448078417</v>
          </cell>
          <cell r="R13">
            <v>80615.73558006747</v>
          </cell>
          <cell r="T13">
            <v>79410</v>
          </cell>
        </row>
        <row r="14">
          <cell r="F14">
            <v>22250</v>
          </cell>
          <cell r="H14">
            <v>49200</v>
          </cell>
          <cell r="J14">
            <v>46900</v>
          </cell>
          <cell r="L14">
            <v>72450</v>
          </cell>
          <cell r="N14">
            <v>151900</v>
          </cell>
          <cell r="P14">
            <v>532400</v>
          </cell>
          <cell r="R14">
            <v>63980</v>
          </cell>
          <cell r="T14">
            <v>89070</v>
          </cell>
        </row>
        <row r="15">
          <cell r="F15">
            <v>20650</v>
          </cell>
          <cell r="H15">
            <v>46450</v>
          </cell>
          <cell r="J15">
            <v>44550</v>
          </cell>
          <cell r="L15">
            <v>69950</v>
          </cell>
          <cell r="N15">
            <v>147250</v>
          </cell>
          <cell r="P15">
            <v>439100</v>
          </cell>
          <cell r="R15">
            <v>60530</v>
          </cell>
          <cell r="T15">
            <v>86120</v>
          </cell>
        </row>
        <row r="16">
          <cell r="F16">
            <v>537648.03370208479</v>
          </cell>
          <cell r="H16">
            <v>504301.44297262479</v>
          </cell>
          <cell r="J16">
            <v>512585.13695237943</v>
          </cell>
          <cell r="L16">
            <v>372647.15827187261</v>
          </cell>
          <cell r="N16">
            <v>652082.18329884915</v>
          </cell>
          <cell r="P16">
            <v>177003.31813483947</v>
          </cell>
          <cell r="R16">
            <v>389950.09185434051</v>
          </cell>
          <cell r="T16">
            <v>646980.04018900439</v>
          </cell>
        </row>
        <row r="18">
          <cell r="F18">
            <v>425746.94056317065</v>
          </cell>
          <cell r="H18">
            <v>417735.07031873916</v>
          </cell>
          <cell r="J18">
            <v>421556.62608453666</v>
          </cell>
          <cell r="L18">
            <v>297545.92732329323</v>
          </cell>
          <cell r="N18">
            <v>587211.84359776753</v>
          </cell>
          <cell r="P18">
            <v>150519.05255145603</v>
          </cell>
          <cell r="R18">
            <v>325186.53148123465</v>
          </cell>
          <cell r="T18">
            <v>535702.13683887443</v>
          </cell>
        </row>
        <row r="19">
          <cell r="F19">
            <v>-2254</v>
          </cell>
          <cell r="H19">
            <v>-3212.6835700000001</v>
          </cell>
          <cell r="J19">
            <v>-2707.9471619999999</v>
          </cell>
          <cell r="L19">
            <v>-2340.101682</v>
          </cell>
          <cell r="N19">
            <v>-4022.1019259999998</v>
          </cell>
          <cell r="P19">
            <v>-2423.8996499999994</v>
          </cell>
          <cell r="R19">
            <v>-2189.8571099999999</v>
          </cell>
          <cell r="T19">
            <v>-3631.942614</v>
          </cell>
        </row>
        <row r="20">
          <cell r="F20">
            <v>228.02717199999998</v>
          </cell>
          <cell r="H20">
            <v>224.27750799999998</v>
          </cell>
          <cell r="J20">
            <v>201.60271599999999</v>
          </cell>
          <cell r="L20">
            <v>209.80427199999997</v>
          </cell>
          <cell r="N20">
            <v>312.92498399999999</v>
          </cell>
          <cell r="P20">
            <v>123.08667200000002</v>
          </cell>
          <cell r="R20">
            <v>315.67718399999995</v>
          </cell>
          <cell r="T20">
            <v>385.99167199999999</v>
          </cell>
        </row>
        <row r="21">
          <cell r="F21">
            <v>123.63377599999998</v>
          </cell>
          <cell r="H21">
            <v>261.30377199999998</v>
          </cell>
          <cell r="J21">
            <v>99.748015999999993</v>
          </cell>
          <cell r="L21">
            <v>99.748015999999993</v>
          </cell>
          <cell r="N21">
            <v>265.38817023999997</v>
          </cell>
          <cell r="P21">
            <v>187.48643199999998</v>
          </cell>
          <cell r="R21">
            <v>177.14483199999998</v>
          </cell>
          <cell r="T21">
            <v>171.146704</v>
          </cell>
        </row>
        <row r="22">
          <cell r="F22">
            <v>4000</v>
          </cell>
          <cell r="H22">
            <v>4000</v>
          </cell>
          <cell r="J22">
            <v>4000</v>
          </cell>
          <cell r="L22">
            <v>4000</v>
          </cell>
          <cell r="N22">
            <v>4500</v>
          </cell>
          <cell r="P22">
            <v>2000</v>
          </cell>
          <cell r="R22">
            <v>4000</v>
          </cell>
          <cell r="T22">
            <v>4500</v>
          </cell>
        </row>
        <row r="23">
          <cell r="F23">
            <v>109803.43219091422</v>
          </cell>
          <cell r="H23">
            <v>85293.47494388558</v>
          </cell>
          <cell r="L23">
            <v>73131.780342579368</v>
          </cell>
        </row>
        <row r="24">
          <cell r="F24">
            <v>5000</v>
          </cell>
          <cell r="H24">
            <v>5000</v>
          </cell>
          <cell r="J24">
            <v>5000</v>
          </cell>
          <cell r="L24">
            <v>5000</v>
          </cell>
          <cell r="N24">
            <v>5000</v>
          </cell>
          <cell r="P24">
            <v>5000</v>
          </cell>
          <cell r="R24">
            <v>5000</v>
          </cell>
          <cell r="T24">
            <v>5000</v>
          </cell>
        </row>
        <row r="25">
          <cell r="F25">
            <v>54834.671654232981</v>
          </cell>
          <cell r="H25">
            <v>49675.941044160638</v>
          </cell>
          <cell r="J25">
            <v>63330.420861252067</v>
          </cell>
          <cell r="L25">
            <v>47135.344564175066</v>
          </cell>
          <cell r="N25">
            <v>23181.070428464925</v>
          </cell>
          <cell r="P25">
            <v>0</v>
          </cell>
          <cell r="R25">
            <v>34000.863382955285</v>
          </cell>
          <cell r="T25">
            <v>53315.338366209195</v>
          </cell>
        </row>
        <row r="26">
          <cell r="J26">
            <v>21104.686436590699</v>
          </cell>
        </row>
        <row r="27">
          <cell r="F27">
            <v>42188.115257859419</v>
          </cell>
          <cell r="H27">
            <v>20693.115091716958</v>
          </cell>
          <cell r="J27">
            <v>13171.655394172965</v>
          </cell>
          <cell r="L27">
            <v>10433.243065356819</v>
          </cell>
          <cell r="N27">
            <v>19788.85124833462</v>
          </cell>
          <cell r="P27">
            <v>13119.664623055296</v>
          </cell>
          <cell r="R27">
            <v>13932.348445276602</v>
          </cell>
          <cell r="T27">
            <v>37942.575005459999</v>
          </cell>
        </row>
        <row r="28">
          <cell r="F28">
            <v>7780.6452788218148</v>
          </cell>
          <cell r="H28">
            <v>9924.4188080079766</v>
          </cell>
          <cell r="J28">
            <v>7933.0310424177333</v>
          </cell>
          <cell r="L28">
            <v>10563.19271304748</v>
          </cell>
          <cell r="N28">
            <v>15844.206796042034</v>
          </cell>
          <cell r="P28">
            <v>8477.927506328142</v>
          </cell>
          <cell r="R28">
            <v>9527.3836388739728</v>
          </cell>
          <cell r="T28">
            <v>13594.794216460843</v>
          </cell>
        </row>
        <row r="31">
          <cell r="F31">
            <v>560498.03370208479</v>
          </cell>
          <cell r="H31">
            <v>559326.44297262479</v>
          </cell>
          <cell r="J31">
            <v>647777.70516879181</v>
          </cell>
          <cell r="L31">
            <v>648494.49822490569</v>
          </cell>
          <cell r="N31">
            <v>982521.15412640478</v>
          </cell>
          <cell r="P31">
            <v>868246.28261562367</v>
          </cell>
          <cell r="R31">
            <v>531095.82743440801</v>
          </cell>
          <cell r="T31">
            <v>812510.04018900439</v>
          </cell>
        </row>
        <row r="33">
          <cell r="F33">
            <v>20920</v>
          </cell>
          <cell r="H33">
            <v>20833</v>
          </cell>
          <cell r="J33">
            <v>21403</v>
          </cell>
          <cell r="L33">
            <v>23862</v>
          </cell>
          <cell r="N33">
            <v>32616</v>
          </cell>
          <cell r="P33">
            <v>30543</v>
          </cell>
          <cell r="R33">
            <v>18996</v>
          </cell>
          <cell r="T33">
            <v>29731</v>
          </cell>
        </row>
        <row r="35">
          <cell r="F35">
            <v>2200</v>
          </cell>
          <cell r="H35">
            <v>4700</v>
          </cell>
          <cell r="J35">
            <v>43557.824585251648</v>
          </cell>
          <cell r="L35">
            <v>84092.122269213913</v>
          </cell>
          <cell r="N35">
            <v>102166.90013988205</v>
          </cell>
          <cell r="P35">
            <v>252142.96448078417</v>
          </cell>
          <cell r="R35">
            <v>55729.683048461688</v>
          </cell>
          <cell r="T35">
            <v>45310</v>
          </cell>
        </row>
        <row r="36">
          <cell r="F36">
            <v>0</v>
          </cell>
          <cell r="H36">
            <v>3875</v>
          </cell>
          <cell r="J36">
            <v>47084.743631160665</v>
          </cell>
          <cell r="L36">
            <v>121805.21768381915</v>
          </cell>
          <cell r="N36">
            <v>81022.070687673608</v>
          </cell>
          <cell r="R36">
            <v>24886.052531605779</v>
          </cell>
          <cell r="T36">
            <v>34100</v>
          </cell>
        </row>
        <row r="37">
          <cell r="F37">
            <v>523857.03370208479</v>
          </cell>
          <cell r="H37">
            <v>515522.44297262479</v>
          </cell>
          <cell r="J37">
            <v>520224.13695237949</v>
          </cell>
          <cell r="L37">
            <v>405082.15827187261</v>
          </cell>
          <cell r="N37">
            <v>742231.18329884915</v>
          </cell>
          <cell r="P37">
            <v>565888.4740537547</v>
          </cell>
          <cell r="R37">
            <v>417926.09185434051</v>
          </cell>
          <cell r="T37">
            <v>683436.04018900439</v>
          </cell>
        </row>
        <row r="39">
          <cell r="F39">
            <v>308157</v>
          </cell>
          <cell r="H39">
            <v>265608</v>
          </cell>
          <cell r="J39">
            <v>280567</v>
          </cell>
          <cell r="L39">
            <v>218277</v>
          </cell>
          <cell r="N39">
            <v>430049</v>
          </cell>
          <cell r="P39">
            <v>256993</v>
          </cell>
          <cell r="R39">
            <v>221666</v>
          </cell>
          <cell r="T39">
            <v>348976</v>
          </cell>
        </row>
        <row r="49">
          <cell r="F49">
            <v>11158</v>
          </cell>
          <cell r="H49">
            <v>11647</v>
          </cell>
          <cell r="J49">
            <v>12679</v>
          </cell>
          <cell r="L49">
            <v>11204</v>
          </cell>
          <cell r="N49">
            <v>20823</v>
          </cell>
          <cell r="P49">
            <v>18128.844081084804</v>
          </cell>
          <cell r="R49">
            <v>10989</v>
          </cell>
          <cell r="T49">
            <v>16597</v>
          </cell>
        </row>
        <row r="50">
          <cell r="F50">
            <v>2363</v>
          </cell>
          <cell r="H50">
            <v>2749</v>
          </cell>
          <cell r="J50">
            <v>2829</v>
          </cell>
          <cell r="L50">
            <v>2449</v>
          </cell>
          <cell r="N50">
            <v>3662</v>
          </cell>
          <cell r="P50">
            <v>1543</v>
          </cell>
          <cell r="R50">
            <v>2569</v>
          </cell>
          <cell r="T50">
            <v>3336</v>
          </cell>
        </row>
      </sheetData>
      <sheetData sheetId="20"/>
      <sheetData sheetId="21">
        <row r="122">
          <cell r="N122">
            <v>772024.01375294663</v>
          </cell>
        </row>
      </sheetData>
      <sheetData sheetId="22"/>
      <sheetData sheetId="23"/>
      <sheetData sheetId="24"/>
      <sheetData sheetId="25"/>
      <sheetData sheetId="26"/>
      <sheetData sheetId="27">
        <row r="9">
          <cell r="BD9">
            <v>0</v>
          </cell>
        </row>
      </sheetData>
      <sheetData sheetId="28"/>
      <sheetData sheetId="29"/>
      <sheetData sheetId="30"/>
      <sheetData sheetId="31"/>
      <sheetData sheetId="32">
        <row r="8">
          <cell r="T8">
            <v>3631.942614</v>
          </cell>
        </row>
        <row r="9">
          <cell r="T9">
            <v>2189.8571099999999</v>
          </cell>
        </row>
        <row r="10">
          <cell r="T10">
            <v>2423.8996499999994</v>
          </cell>
        </row>
        <row r="11">
          <cell r="T11">
            <v>4022.1019259999998</v>
          </cell>
        </row>
        <row r="13">
          <cell r="T13">
            <v>2340.101682</v>
          </cell>
        </row>
        <row r="14">
          <cell r="T14">
            <v>3212.6835700000001</v>
          </cell>
        </row>
      </sheetData>
      <sheetData sheetId="33">
        <row r="13">
          <cell r="S13">
            <v>123.63377599999998</v>
          </cell>
        </row>
        <row r="14">
          <cell r="S14">
            <v>261.30377199999998</v>
          </cell>
        </row>
        <row r="16">
          <cell r="S16">
            <v>99.748015999999993</v>
          </cell>
        </row>
        <row r="17">
          <cell r="S17">
            <v>265.38817023999997</v>
          </cell>
        </row>
        <row r="18">
          <cell r="S18">
            <v>187.48643199999998</v>
          </cell>
        </row>
        <row r="19">
          <cell r="S19">
            <v>177.14483199999998</v>
          </cell>
        </row>
        <row r="20">
          <cell r="S20">
            <v>171.146704</v>
          </cell>
        </row>
      </sheetData>
      <sheetData sheetId="34">
        <row r="13">
          <cell r="S13">
            <v>228.02717199999998</v>
          </cell>
        </row>
        <row r="14">
          <cell r="S14">
            <v>224.27750799999998</v>
          </cell>
        </row>
        <row r="16">
          <cell r="S16">
            <v>209.80427199999997</v>
          </cell>
        </row>
        <row r="17">
          <cell r="S17">
            <v>312.92498399999999</v>
          </cell>
        </row>
        <row r="18">
          <cell r="S18">
            <v>123.08667200000002</v>
          </cell>
        </row>
        <row r="19">
          <cell r="S19">
            <v>315.67718399999995</v>
          </cell>
        </row>
        <row r="20">
          <cell r="S20">
            <v>385.99167199999999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ố vốn phân bổ (sau hop huyen)"/>
      <sheetName val="Diem tieu chi (y kien cac huyen"/>
    </sheetNames>
    <sheetDataSet>
      <sheetData sheetId="0"/>
      <sheetData sheetId="1">
        <row r="10">
          <cell r="AQ10">
            <v>21026.224184776598</v>
          </cell>
        </row>
        <row r="11">
          <cell r="AQ11">
            <v>22562.842724505808</v>
          </cell>
        </row>
        <row r="12">
          <cell r="AQ12">
            <v>20624.349966697137</v>
          </cell>
        </row>
        <row r="13">
          <cell r="AQ13">
            <v>20265.14247248241</v>
          </cell>
        </row>
        <row r="14">
          <cell r="AQ14">
            <v>20301.824761742559</v>
          </cell>
        </row>
        <row r="15">
          <cell r="AQ15">
            <v>29703.50447534649</v>
          </cell>
        </row>
        <row r="16">
          <cell r="AQ16">
            <v>19676.824367134483</v>
          </cell>
        </row>
        <row r="17">
          <cell r="AQ17">
            <v>27999.287047314487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"/>
      <sheetName val="2021"/>
      <sheetName val="Sheet3"/>
    </sheetNames>
    <sheetDataSet>
      <sheetData sheetId="0"/>
      <sheetData sheetId="1">
        <row r="16">
          <cell r="D16">
            <v>298202.26665827038</v>
          </cell>
          <cell r="E16">
            <v>267889.2240439438</v>
          </cell>
          <cell r="F16">
            <v>282559.92946489004</v>
          </cell>
          <cell r="G16">
            <v>222355.13699272944</v>
          </cell>
          <cell r="H16">
            <v>437286.73167907615</v>
          </cell>
          <cell r="I16">
            <v>247737.08045709613</v>
          </cell>
          <cell r="J16">
            <v>224017.25723764658</v>
          </cell>
          <cell r="K16">
            <v>349060.99213854491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 nợ"/>
      <sheetName val="KH tra no NHPT"/>
      <sheetName val="cac huyen"/>
      <sheetName val="Sheet1"/>
      <sheetName val="Sheet2"/>
      <sheetName val="Sheet3"/>
    </sheetNames>
    <sheetDataSet>
      <sheetData sheetId="0"/>
      <sheetData sheetId="1"/>
      <sheetData sheetId="2">
        <row r="7">
          <cell r="Q7">
            <v>981.5</v>
          </cell>
        </row>
        <row r="8">
          <cell r="Q8">
            <v>1174.5999999999999</v>
          </cell>
        </row>
        <row r="9">
          <cell r="Q9">
            <v>1114.5999999999999</v>
          </cell>
        </row>
        <row r="10">
          <cell r="Q10">
            <v>1024.5999999999999</v>
          </cell>
        </row>
        <row r="11">
          <cell r="Q11">
            <v>1530.8</v>
          </cell>
        </row>
        <row r="12">
          <cell r="Q12">
            <v>571.5</v>
          </cell>
        </row>
        <row r="13">
          <cell r="Q13">
            <v>984.6</v>
          </cell>
        </row>
        <row r="14">
          <cell r="Q14">
            <v>1367.7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1"/>
  <sheetViews>
    <sheetView tabSelected="1" workbookViewId="0">
      <selection activeCell="A3" sqref="A3:J3"/>
    </sheetView>
  </sheetViews>
  <sheetFormatPr defaultColWidth="9.125" defaultRowHeight="12.75" x14ac:dyDescent="0.2"/>
  <cols>
    <col min="1" max="1" width="3.25" style="1" customWidth="1"/>
    <col min="2" max="2" width="20.625" style="2" customWidth="1"/>
    <col min="3" max="3" width="9.625" style="2" customWidth="1"/>
    <col min="4" max="7" width="9.875" style="2" customWidth="1"/>
    <col min="8" max="8" width="6.625" style="2" customWidth="1"/>
    <col min="9" max="9" width="6.75" style="2" customWidth="1"/>
    <col min="10" max="10" width="6.375" style="2" customWidth="1"/>
    <col min="11" max="16384" width="9.125" style="2"/>
  </cols>
  <sheetData>
    <row r="1" spans="1:10" x14ac:dyDescent="0.2">
      <c r="H1" s="360" t="s">
        <v>87</v>
      </c>
      <c r="I1" s="360"/>
      <c r="J1" s="360"/>
    </row>
    <row r="2" spans="1:10" ht="14.25" x14ac:dyDescent="0.2">
      <c r="A2" s="361" t="s">
        <v>88</v>
      </c>
      <c r="B2" s="361"/>
      <c r="C2" s="361"/>
      <c r="D2" s="361"/>
      <c r="E2" s="361"/>
      <c r="F2" s="361"/>
      <c r="G2" s="361"/>
      <c r="H2" s="361"/>
      <c r="I2" s="361"/>
      <c r="J2" s="361"/>
    </row>
    <row r="3" spans="1:10" ht="15" x14ac:dyDescent="0.2">
      <c r="A3" s="410" t="s">
        <v>653</v>
      </c>
      <c r="B3" s="410"/>
      <c r="C3" s="410"/>
      <c r="D3" s="410"/>
      <c r="E3" s="410"/>
      <c r="F3" s="410"/>
      <c r="G3" s="410"/>
      <c r="H3" s="410"/>
      <c r="I3" s="410"/>
      <c r="J3" s="410"/>
    </row>
    <row r="4" spans="1:10" hidden="1" x14ac:dyDescent="0.2">
      <c r="A4" s="362" t="s">
        <v>89</v>
      </c>
      <c r="B4" s="362"/>
      <c r="C4" s="362"/>
      <c r="D4" s="362"/>
      <c r="E4" s="362"/>
      <c r="F4" s="362"/>
      <c r="G4" s="362"/>
      <c r="H4" s="362"/>
      <c r="I4" s="362"/>
      <c r="J4" s="362"/>
    </row>
    <row r="5" spans="1:10" x14ac:dyDescent="0.2">
      <c r="A5" s="362" t="s">
        <v>648</v>
      </c>
      <c r="B5" s="362"/>
      <c r="C5" s="362"/>
      <c r="D5" s="362"/>
      <c r="E5" s="362"/>
      <c r="F5" s="362"/>
      <c r="G5" s="362"/>
      <c r="H5" s="362"/>
      <c r="I5" s="362"/>
      <c r="J5" s="362"/>
    </row>
    <row r="6" spans="1:10" x14ac:dyDescent="0.2">
      <c r="A6" s="10"/>
      <c r="B6" s="10"/>
      <c r="C6" s="10"/>
      <c r="D6" s="10"/>
      <c r="E6" s="10"/>
      <c r="F6" s="10"/>
      <c r="G6" s="10"/>
      <c r="H6" s="363" t="s">
        <v>0</v>
      </c>
      <c r="I6" s="363"/>
      <c r="J6" s="363"/>
    </row>
    <row r="7" spans="1:10" x14ac:dyDescent="0.2">
      <c r="A7" s="364" t="s">
        <v>1</v>
      </c>
      <c r="B7" s="364" t="s">
        <v>2</v>
      </c>
      <c r="C7" s="359" t="s">
        <v>3</v>
      </c>
      <c r="D7" s="359"/>
      <c r="E7" s="364" t="s">
        <v>4</v>
      </c>
      <c r="F7" s="359" t="s">
        <v>90</v>
      </c>
      <c r="G7" s="359"/>
      <c r="H7" s="359" t="s">
        <v>91</v>
      </c>
      <c r="I7" s="359"/>
      <c r="J7" s="359"/>
    </row>
    <row r="8" spans="1:10" ht="25.5" x14ac:dyDescent="0.2">
      <c r="A8" s="365"/>
      <c r="B8" s="365"/>
      <c r="C8" s="3" t="s">
        <v>5</v>
      </c>
      <c r="D8" s="3" t="s">
        <v>6</v>
      </c>
      <c r="E8" s="365"/>
      <c r="F8" s="3" t="s">
        <v>5</v>
      </c>
      <c r="G8" s="3" t="s">
        <v>6</v>
      </c>
      <c r="H8" s="3" t="s">
        <v>92</v>
      </c>
      <c r="I8" s="3" t="s">
        <v>93</v>
      </c>
      <c r="J8" s="3" t="s">
        <v>94</v>
      </c>
    </row>
    <row r="9" spans="1:10" s="9" customFormat="1" ht="25.5" x14ac:dyDescent="0.2">
      <c r="A9" s="11"/>
      <c r="B9" s="12" t="s">
        <v>95</v>
      </c>
      <c r="C9" s="321">
        <f>'[1]2021-01'!C8</f>
        <v>12643089</v>
      </c>
      <c r="D9" s="321">
        <f>'[1]2021-01'!D8</f>
        <v>13679089</v>
      </c>
      <c r="E9" s="321">
        <f>'[1]2021-01'!E8</f>
        <v>13653788.5</v>
      </c>
      <c r="F9" s="321">
        <f>'[1]2021-01'!F8</f>
        <v>12073462</v>
      </c>
      <c r="G9" s="321">
        <f>'[1]2021-01'!G8</f>
        <v>13108462</v>
      </c>
      <c r="H9" s="322">
        <f>'[1]2021-01'!H8</f>
        <v>95.828472203083109</v>
      </c>
      <c r="I9" s="322">
        <f>'[1]2021-01'!I8</f>
        <v>96.006042571993845</v>
      </c>
      <c r="J9" s="322">
        <f>'[1]2021-01'!J8</f>
        <v>108.57252045850643</v>
      </c>
    </row>
    <row r="10" spans="1:10" s="15" customFormat="1" ht="27" customHeight="1" x14ac:dyDescent="0.25">
      <c r="A10" s="13"/>
      <c r="B10" s="14" t="s">
        <v>96</v>
      </c>
      <c r="C10" s="323">
        <f>'[1]2021-01'!C9</f>
        <v>11938389</v>
      </c>
      <c r="D10" s="323">
        <f>'[1]2021-01'!D9</f>
        <v>12894389</v>
      </c>
      <c r="E10" s="323">
        <f>'[1]2021-01'!E9</f>
        <v>13125699.199999999</v>
      </c>
      <c r="F10" s="324">
        <f>'[1]2021-01'!F9</f>
        <v>11514562</v>
      </c>
      <c r="G10" s="324">
        <f>'[1]2021-01'!G9</f>
        <v>12264562</v>
      </c>
      <c r="H10" s="325">
        <f>'[1]2021-01'!H9</f>
        <v>95.115495584940092</v>
      </c>
      <c r="I10" s="325">
        <f>'[1]2021-01'!I9</f>
        <v>93.439304170554209</v>
      </c>
      <c r="J10" s="325">
        <f>'[1]2021-01'!J9</f>
        <v>106.51349135121248</v>
      </c>
    </row>
    <row r="11" spans="1:10" s="9" customFormat="1" x14ac:dyDescent="0.2">
      <c r="A11" s="16" t="s">
        <v>7</v>
      </c>
      <c r="B11" s="17" t="s">
        <v>97</v>
      </c>
      <c r="C11" s="326">
        <f>'[1]2021-01'!C10</f>
        <v>4464000</v>
      </c>
      <c r="D11" s="326">
        <f>'[1]2021-01'!D10</f>
        <v>5500000</v>
      </c>
      <c r="E11" s="326">
        <f>'[1]2021-01'!E10</f>
        <v>5377400</v>
      </c>
      <c r="F11" s="326">
        <f>'[1]2021-01'!F10</f>
        <v>4393400</v>
      </c>
      <c r="G11" s="326">
        <f>'[1]2021-01'!G10</f>
        <v>5428400</v>
      </c>
      <c r="H11" s="322">
        <f>'[1]2021-01'!H10</f>
        <v>98.698181818181823</v>
      </c>
      <c r="I11" s="322">
        <f>'[1]2021-01'!I10</f>
        <v>100.94841373154313</v>
      </c>
      <c r="J11" s="322">
        <f>'[1]2021-01'!J10</f>
        <v>123.55806436928118</v>
      </c>
    </row>
    <row r="12" spans="1:10" s="9" customFormat="1" x14ac:dyDescent="0.2">
      <c r="A12" s="18">
        <v>1</v>
      </c>
      <c r="B12" s="17" t="s">
        <v>8</v>
      </c>
      <c r="C12" s="326">
        <f>'[1]2021-01'!C11</f>
        <v>4244000</v>
      </c>
      <c r="D12" s="326">
        <f>'[1]2021-01'!D11</f>
        <v>5200000</v>
      </c>
      <c r="E12" s="326">
        <f>'[1]2021-01'!E11</f>
        <v>5187400</v>
      </c>
      <c r="F12" s="326">
        <f>'[1]2021-01'!F11</f>
        <v>4178400</v>
      </c>
      <c r="G12" s="326">
        <f>'[1]2021-01'!G11</f>
        <v>4928400</v>
      </c>
      <c r="H12" s="322">
        <f>'[1]2021-01'!H11</f>
        <v>94.776923076923083</v>
      </c>
      <c r="I12" s="322">
        <f>'[1]2021-01'!I11</f>
        <v>95.007132667617682</v>
      </c>
      <c r="J12" s="322">
        <f>'[1]2021-01'!J11</f>
        <v>117.94945433658816</v>
      </c>
    </row>
    <row r="13" spans="1:10" ht="25.5" x14ac:dyDescent="0.2">
      <c r="A13" s="19" t="s">
        <v>9</v>
      </c>
      <c r="B13" s="20" t="s">
        <v>10</v>
      </c>
      <c r="C13" s="327">
        <f>'[1]2021-01'!C12</f>
        <v>150000</v>
      </c>
      <c r="D13" s="327">
        <f>'[1]2021-01'!D12</f>
        <v>150000</v>
      </c>
      <c r="E13" s="327">
        <f>'[1]2021-01'!E12</f>
        <v>150040</v>
      </c>
      <c r="F13" s="327">
        <f>'[1]2021-01'!F12</f>
        <v>150000</v>
      </c>
      <c r="G13" s="327">
        <f>'[1]2021-01'!G12</f>
        <v>150000</v>
      </c>
      <c r="H13" s="328">
        <f>'[1]2021-01'!H12</f>
        <v>100</v>
      </c>
      <c r="I13" s="328">
        <f>'[1]2021-01'!I12</f>
        <v>99.973340442548647</v>
      </c>
      <c r="J13" s="328">
        <f>'[1]2021-01'!J12</f>
        <v>100</v>
      </c>
    </row>
    <row r="14" spans="1:10" ht="25.5" x14ac:dyDescent="0.2">
      <c r="A14" s="19" t="s">
        <v>11</v>
      </c>
      <c r="B14" s="314" t="s">
        <v>12</v>
      </c>
      <c r="C14" s="327">
        <f>'[1]2021-01'!C13</f>
        <v>125000</v>
      </c>
      <c r="D14" s="327">
        <f>'[1]2021-01'!D13</f>
        <v>125000</v>
      </c>
      <c r="E14" s="327">
        <f>'[1]2021-01'!E13</f>
        <v>93110</v>
      </c>
      <c r="F14" s="327">
        <f>'[1]2021-01'!F13</f>
        <v>106000</v>
      </c>
      <c r="G14" s="327">
        <f>'[1]2021-01'!G13</f>
        <v>106000</v>
      </c>
      <c r="H14" s="328">
        <f>'[1]2021-01'!H13</f>
        <v>84.8</v>
      </c>
      <c r="I14" s="328">
        <f>'[1]2021-01'!I13</f>
        <v>113.84384061862313</v>
      </c>
      <c r="J14" s="328">
        <f>'[1]2021-01'!J13</f>
        <v>100</v>
      </c>
    </row>
    <row r="15" spans="1:10" ht="25.5" x14ac:dyDescent="0.2">
      <c r="A15" s="19" t="s">
        <v>13</v>
      </c>
      <c r="B15" s="315" t="s">
        <v>14</v>
      </c>
      <c r="C15" s="327">
        <f>'[1]2021-01'!C14</f>
        <v>60000</v>
      </c>
      <c r="D15" s="327">
        <f>'[1]2021-01'!D14</f>
        <v>60000</v>
      </c>
      <c r="E15" s="327">
        <f>'[1]2021-01'!E14</f>
        <v>103500</v>
      </c>
      <c r="F15" s="327">
        <f>'[1]2021-01'!F14</f>
        <v>70000</v>
      </c>
      <c r="G15" s="327">
        <f>'[1]2021-01'!G14</f>
        <v>70000</v>
      </c>
      <c r="H15" s="328">
        <f>'[1]2021-01'!H14</f>
        <v>116.66666666666667</v>
      </c>
      <c r="I15" s="328">
        <f>'[1]2021-01'!I14</f>
        <v>67.632850241545896</v>
      </c>
      <c r="J15" s="328">
        <f>'[1]2021-01'!J14</f>
        <v>100</v>
      </c>
    </row>
    <row r="16" spans="1:10" ht="25.5" x14ac:dyDescent="0.2">
      <c r="A16" s="19" t="s">
        <v>15</v>
      </c>
      <c r="B16" s="314" t="s">
        <v>16</v>
      </c>
      <c r="C16" s="327">
        <f>'[1]2021-01'!C15</f>
        <v>610000</v>
      </c>
      <c r="D16" s="327">
        <f>'[1]2021-01'!D15</f>
        <v>610000</v>
      </c>
      <c r="E16" s="327">
        <f>'[1]2021-01'!E15</f>
        <v>538800</v>
      </c>
      <c r="F16" s="327">
        <f>'[1]2021-01'!F15</f>
        <v>580000</v>
      </c>
      <c r="G16" s="327">
        <f>'[1]2021-01'!G15</f>
        <v>580000</v>
      </c>
      <c r="H16" s="328">
        <f>'[1]2021-01'!H15</f>
        <v>95.081967213114751</v>
      </c>
      <c r="I16" s="328">
        <f>'[1]2021-01'!I15</f>
        <v>107.64662212323681</v>
      </c>
      <c r="J16" s="328">
        <f>'[1]2021-01'!J15</f>
        <v>100</v>
      </c>
    </row>
    <row r="17" spans="1:10" x14ac:dyDescent="0.2">
      <c r="A17" s="19" t="s">
        <v>17</v>
      </c>
      <c r="B17" s="21" t="s">
        <v>18</v>
      </c>
      <c r="C17" s="327">
        <f>'[1]2021-01'!C16</f>
        <v>350000</v>
      </c>
      <c r="D17" s="327">
        <f>'[1]2021-01'!D16</f>
        <v>350000</v>
      </c>
      <c r="E17" s="327">
        <f>'[1]2021-01'!E16</f>
        <v>248300</v>
      </c>
      <c r="F17" s="327">
        <f>'[1]2021-01'!F16</f>
        <v>300000</v>
      </c>
      <c r="G17" s="327">
        <f>'[1]2021-01'!G16</f>
        <v>300000</v>
      </c>
      <c r="H17" s="328">
        <f>'[1]2021-01'!H16</f>
        <v>85.714285714285708</v>
      </c>
      <c r="I17" s="328">
        <f>'[1]2021-01'!I16</f>
        <v>120.82158679017319</v>
      </c>
      <c r="J17" s="328">
        <f>'[1]2021-01'!J16</f>
        <v>100</v>
      </c>
    </row>
    <row r="18" spans="1:10" ht="25.5" x14ac:dyDescent="0.2">
      <c r="A18" s="19" t="s">
        <v>19</v>
      </c>
      <c r="B18" s="316" t="s">
        <v>20</v>
      </c>
      <c r="C18" s="327">
        <f>'[1]2021-01'!C17</f>
        <v>6000</v>
      </c>
      <c r="D18" s="327">
        <f>'[1]2021-01'!D17</f>
        <v>6000</v>
      </c>
      <c r="E18" s="327">
        <f>'[1]2021-01'!E17</f>
        <v>6430</v>
      </c>
      <c r="F18" s="327">
        <f>'[1]2021-01'!F17</f>
        <v>6000</v>
      </c>
      <c r="G18" s="327">
        <f>'[1]2021-01'!G17</f>
        <v>6000</v>
      </c>
      <c r="H18" s="328">
        <f>'[1]2021-01'!H17</f>
        <v>100</v>
      </c>
      <c r="I18" s="328">
        <f>'[1]2021-01'!I17</f>
        <v>93.312597200622079</v>
      </c>
      <c r="J18" s="328">
        <f>'[1]2021-01'!J17</f>
        <v>100</v>
      </c>
    </row>
    <row r="19" spans="1:10" ht="25.5" x14ac:dyDescent="0.2">
      <c r="A19" s="19" t="s">
        <v>21</v>
      </c>
      <c r="B19" s="316" t="s">
        <v>22</v>
      </c>
      <c r="C19" s="327">
        <f>'[1]2021-01'!C18</f>
        <v>135000</v>
      </c>
      <c r="D19" s="327">
        <f>'[1]2021-01'!D18</f>
        <v>401000</v>
      </c>
      <c r="E19" s="327">
        <f>'[1]2021-01'!E18</f>
        <v>486600</v>
      </c>
      <c r="F19" s="327">
        <f>'[1]2021-01'!F18</f>
        <v>145000</v>
      </c>
      <c r="G19" s="327">
        <f>'[1]2021-01'!G18</f>
        <v>195000</v>
      </c>
      <c r="H19" s="328">
        <f>'[1]2021-01'!H18</f>
        <v>48.628428927680801</v>
      </c>
      <c r="I19" s="328">
        <f>'[1]2021-01'!I18</f>
        <v>40.073982737361277</v>
      </c>
      <c r="J19" s="328">
        <f>'[1]2021-01'!J18</f>
        <v>134.48275862068965</v>
      </c>
    </row>
    <row r="20" spans="1:10" x14ac:dyDescent="0.2">
      <c r="A20" s="19" t="s">
        <v>23</v>
      </c>
      <c r="B20" s="21" t="s">
        <v>24</v>
      </c>
      <c r="C20" s="327">
        <f>'[1]2021-01'!C19</f>
        <v>175000</v>
      </c>
      <c r="D20" s="327">
        <f>'[1]2021-01'!D19</f>
        <v>175000</v>
      </c>
      <c r="E20" s="327">
        <f>'[1]2021-01'!E19</f>
        <v>175000</v>
      </c>
      <c r="F20" s="327">
        <f>'[1]2021-01'!F19</f>
        <v>165000</v>
      </c>
      <c r="G20" s="327">
        <f>'[1]2021-01'!G19</f>
        <v>165000</v>
      </c>
      <c r="H20" s="328">
        <f>'[1]2021-01'!H19</f>
        <v>94.285714285714278</v>
      </c>
      <c r="I20" s="328">
        <f>'[1]2021-01'!I19</f>
        <v>94.285714285714278</v>
      </c>
      <c r="J20" s="328">
        <f>'[1]2021-01'!J19</f>
        <v>100</v>
      </c>
    </row>
    <row r="21" spans="1:10" x14ac:dyDescent="0.2">
      <c r="A21" s="19" t="s">
        <v>25</v>
      </c>
      <c r="B21" s="21" t="s">
        <v>26</v>
      </c>
      <c r="C21" s="329">
        <f>'[1]2021-01'!C20</f>
        <v>265000</v>
      </c>
      <c r="D21" s="329">
        <f>'[1]2021-01'!D20</f>
        <v>265000</v>
      </c>
      <c r="E21" s="329">
        <f>'[1]2021-01'!E20</f>
        <v>207000</v>
      </c>
      <c r="F21" s="327">
        <f>'[1]2021-01'!F20</f>
        <v>228400</v>
      </c>
      <c r="G21" s="327">
        <f>'[1]2021-01'!G20</f>
        <v>228400</v>
      </c>
      <c r="H21" s="328">
        <f>'[1]2021-01'!H20</f>
        <v>86.188679245283012</v>
      </c>
      <c r="I21" s="328">
        <f>'[1]2021-01'!I20</f>
        <v>110.33816425120773</v>
      </c>
      <c r="J21" s="328">
        <f>'[1]2021-01'!J20</f>
        <v>100</v>
      </c>
    </row>
    <row r="22" spans="1:10" s="6" customFormat="1" x14ac:dyDescent="0.2">
      <c r="A22" s="8"/>
      <c r="B22" s="22" t="s">
        <v>27</v>
      </c>
      <c r="C22" s="329">
        <f>'[1]2021-01'!C21</f>
        <v>35876</v>
      </c>
      <c r="D22" s="329">
        <f>'[1]2021-01'!D21</f>
        <v>35876</v>
      </c>
      <c r="E22" s="329">
        <f>'[1]2021-01'!E21</f>
        <v>26250</v>
      </c>
      <c r="F22" s="329">
        <f>'[1]2021-01'!F21</f>
        <v>38400</v>
      </c>
      <c r="G22" s="329">
        <f>'[1]2021-01'!G21</f>
        <v>38400</v>
      </c>
      <c r="H22" s="330">
        <f>'[1]2021-01'!H21</f>
        <v>107.03534396253762</v>
      </c>
      <c r="I22" s="330">
        <f>'[1]2021-01'!I21</f>
        <v>146.28571428571428</v>
      </c>
      <c r="J22" s="330">
        <f>'[1]2021-01'!J21</f>
        <v>100</v>
      </c>
    </row>
    <row r="23" spans="1:10" s="6" customFormat="1" x14ac:dyDescent="0.2">
      <c r="A23" s="8"/>
      <c r="B23" s="22" t="s">
        <v>28</v>
      </c>
      <c r="C23" s="329">
        <f>'[1]2021-01'!C22</f>
        <v>229124</v>
      </c>
      <c r="D23" s="329">
        <f>'[1]2021-01'!D22</f>
        <v>229124</v>
      </c>
      <c r="E23" s="329">
        <f>'[1]2021-01'!E22</f>
        <v>180750</v>
      </c>
      <c r="F23" s="329">
        <f>'[1]2021-01'!F22</f>
        <v>190000</v>
      </c>
      <c r="G23" s="329">
        <f>'[1]2021-01'!G22</f>
        <v>190000</v>
      </c>
      <c r="H23" s="330">
        <f>'[1]2021-01'!H22</f>
        <v>82.924529948848658</v>
      </c>
      <c r="I23" s="330">
        <f>'[1]2021-01'!I22</f>
        <v>105.11756569847857</v>
      </c>
      <c r="J23" s="330">
        <f>'[1]2021-01'!J22</f>
        <v>100</v>
      </c>
    </row>
    <row r="24" spans="1:10" s="6" customFormat="1" ht="25.5" x14ac:dyDescent="0.2">
      <c r="A24" s="8"/>
      <c r="B24" s="7" t="s">
        <v>98</v>
      </c>
      <c r="C24" s="327">
        <f>'[1]2021-01'!C23</f>
        <v>37000</v>
      </c>
      <c r="D24" s="327">
        <f>'[1]2021-01'!D23</f>
        <v>37000</v>
      </c>
      <c r="E24" s="327">
        <f>'[1]2021-01'!E23</f>
        <v>41000</v>
      </c>
      <c r="F24" s="331">
        <f>'[1]2021-01'!F23</f>
        <v>37000</v>
      </c>
      <c r="G24" s="327">
        <f>'[1]2021-01'!G23</f>
        <v>37000</v>
      </c>
      <c r="H24" s="332">
        <f>'[1]2021-01'!H23</f>
        <v>100</v>
      </c>
      <c r="I24" s="332">
        <f>'[1]2021-01'!I23</f>
        <v>90.243902439024396</v>
      </c>
      <c r="J24" s="332">
        <f>'[1]2021-01'!J23</f>
        <v>100</v>
      </c>
    </row>
    <row r="25" spans="1:10" x14ac:dyDescent="0.2">
      <c r="A25" s="19" t="s">
        <v>29</v>
      </c>
      <c r="B25" s="21" t="s">
        <v>30</v>
      </c>
      <c r="C25" s="329">
        <f>'[1]2021-01'!C24</f>
        <v>1500000</v>
      </c>
      <c r="D25" s="329">
        <f>'[1]2021-01'!D24</f>
        <v>2190000</v>
      </c>
      <c r="E25" s="329">
        <f>'[1]2021-01'!E24</f>
        <v>2500000</v>
      </c>
      <c r="F25" s="327">
        <f>'[1]2021-01'!F24</f>
        <v>1800000</v>
      </c>
      <c r="G25" s="327">
        <f>'[1]2021-01'!G24</f>
        <v>2500000</v>
      </c>
      <c r="H25" s="328">
        <f>'[1]2021-01'!H24</f>
        <v>114.15525114155251</v>
      </c>
      <c r="I25" s="328">
        <f>'[1]2021-01'!I24</f>
        <v>100</v>
      </c>
      <c r="J25" s="328">
        <f>'[1]2021-01'!J24</f>
        <v>138.88888888888889</v>
      </c>
    </row>
    <row r="26" spans="1:10" x14ac:dyDescent="0.2">
      <c r="A26" s="19" t="s">
        <v>31</v>
      </c>
      <c r="B26" s="21" t="s">
        <v>32</v>
      </c>
      <c r="C26" s="329">
        <f>'[1]2021-01'!C25</f>
        <v>608000</v>
      </c>
      <c r="D26" s="329">
        <f>'[1]2021-01'!D25</f>
        <v>608000</v>
      </c>
      <c r="E26" s="329">
        <f>'[1]2021-01'!E25</f>
        <v>410000</v>
      </c>
      <c r="F26" s="327">
        <f>'[1]2021-01'!F25</f>
        <v>608000</v>
      </c>
      <c r="G26" s="327">
        <f>'[1]2021-01'!G25</f>
        <v>608000</v>
      </c>
      <c r="H26" s="328">
        <f>'[1]2021-01'!H25</f>
        <v>100</v>
      </c>
      <c r="I26" s="328">
        <f>'[1]2021-01'!I25</f>
        <v>148.29268292682926</v>
      </c>
      <c r="J26" s="328">
        <f>'[1]2021-01'!J25</f>
        <v>100</v>
      </c>
    </row>
    <row r="27" spans="1:10" s="6" customFormat="1" ht="25.5" x14ac:dyDescent="0.2">
      <c r="A27" s="8"/>
      <c r="B27" s="317" t="s">
        <v>33</v>
      </c>
      <c r="C27" s="327">
        <f>'[1]2021-01'!C26</f>
        <v>381824</v>
      </c>
      <c r="D27" s="327">
        <f>'[1]2021-01'!D26</f>
        <v>381824</v>
      </c>
      <c r="E27" s="327">
        <f>'[1]2021-01'!E26</f>
        <v>257480</v>
      </c>
      <c r="F27" s="329">
        <f>'[1]2021-01'!F26</f>
        <v>238600</v>
      </c>
      <c r="G27" s="327">
        <f>'[1]2021-01'!G26</f>
        <v>238600</v>
      </c>
      <c r="H27" s="328">
        <f>'[1]2021-01'!H26</f>
        <v>62.489523969158569</v>
      </c>
      <c r="I27" s="328">
        <f>'[1]2021-01'!I26</f>
        <v>92.66739164206929</v>
      </c>
      <c r="J27" s="328">
        <f>'[1]2021-01'!J26</f>
        <v>100</v>
      </c>
    </row>
    <row r="28" spans="1:10" s="6" customFormat="1" ht="25.5" x14ac:dyDescent="0.2">
      <c r="A28" s="8"/>
      <c r="B28" s="317" t="s">
        <v>34</v>
      </c>
      <c r="C28" s="329">
        <f>'[1]2021-01'!C27</f>
        <v>226176</v>
      </c>
      <c r="D28" s="329">
        <f>'[1]2021-01'!D27</f>
        <v>226176</v>
      </c>
      <c r="E28" s="329">
        <f>'[1]2021-01'!E27</f>
        <v>152520</v>
      </c>
      <c r="F28" s="329">
        <f>'[1]2021-01'!F27</f>
        <v>141400</v>
      </c>
      <c r="G28" s="327">
        <f>'[1]2021-01'!G27</f>
        <v>141400</v>
      </c>
      <c r="H28" s="328">
        <f>'[1]2021-01'!H27</f>
        <v>62.517685342388226</v>
      </c>
      <c r="I28" s="328">
        <f>'[1]2021-01'!I27</f>
        <v>92.709152897980601</v>
      </c>
      <c r="J28" s="328">
        <f>'[1]2021-01'!J27</f>
        <v>100</v>
      </c>
    </row>
    <row r="29" spans="1:10" x14ac:dyDescent="0.2">
      <c r="A29" s="19" t="s">
        <v>35</v>
      </c>
      <c r="B29" s="21" t="s">
        <v>36</v>
      </c>
      <c r="C29" s="329">
        <f>'[1]2021-01'!C28</f>
        <v>150000</v>
      </c>
      <c r="D29" s="329">
        <f>'[1]2021-01'!D28</f>
        <v>150000</v>
      </c>
      <c r="E29" s="329">
        <f>'[1]2021-01'!E28</f>
        <v>164200</v>
      </c>
      <c r="F29" s="327">
        <f>'[1]2021-01'!F28</f>
        <v>150000</v>
      </c>
      <c r="G29" s="327">
        <f>'[1]2021-01'!G28</f>
        <v>150000</v>
      </c>
      <c r="H29" s="328">
        <f>'[1]2021-01'!H28</f>
        <v>100</v>
      </c>
      <c r="I29" s="328">
        <f>'[1]2021-01'!I28</f>
        <v>91.352009744214371</v>
      </c>
      <c r="J29" s="328">
        <f>'[1]2021-01'!J28</f>
        <v>100</v>
      </c>
    </row>
    <row r="30" spans="1:10" s="6" customFormat="1" x14ac:dyDescent="0.2">
      <c r="A30" s="8"/>
      <c r="B30" s="22" t="s">
        <v>37</v>
      </c>
      <c r="C30" s="327">
        <f>'[1]2021-01'!C29</f>
        <v>50000</v>
      </c>
      <c r="D30" s="327">
        <f>'[1]2021-01'!D29</f>
        <v>50000</v>
      </c>
      <c r="E30" s="327">
        <f>'[1]2021-01'!E29</f>
        <v>35000</v>
      </c>
      <c r="F30" s="329">
        <f>'[1]2021-01'!F29</f>
        <v>55000</v>
      </c>
      <c r="G30" s="327">
        <f>'[1]2021-01'!G29</f>
        <v>55000</v>
      </c>
      <c r="H30" s="328">
        <f>'[1]2021-01'!H29</f>
        <v>110.00000000000001</v>
      </c>
      <c r="I30" s="328">
        <f>'[1]2021-01'!I29</f>
        <v>157.14285714285714</v>
      </c>
      <c r="J30" s="328">
        <f>'[1]2021-01'!J29</f>
        <v>100</v>
      </c>
    </row>
    <row r="31" spans="1:10" s="6" customFormat="1" x14ac:dyDescent="0.2">
      <c r="A31" s="8"/>
      <c r="B31" s="22" t="s">
        <v>38</v>
      </c>
      <c r="C31" s="329">
        <f>'[1]2021-01'!C30</f>
        <v>100000</v>
      </c>
      <c r="D31" s="329">
        <f>'[1]2021-01'!D30</f>
        <v>100000</v>
      </c>
      <c r="E31" s="329">
        <f>'[1]2021-01'!E30</f>
        <v>129200</v>
      </c>
      <c r="F31" s="329">
        <f>'[1]2021-01'!F30</f>
        <v>95000</v>
      </c>
      <c r="G31" s="327">
        <f>'[1]2021-01'!G30</f>
        <v>95000</v>
      </c>
      <c r="H31" s="328">
        <f>'[1]2021-01'!H30</f>
        <v>95</v>
      </c>
      <c r="I31" s="328">
        <f>'[1]2021-01'!I30</f>
        <v>73.529411764705884</v>
      </c>
      <c r="J31" s="328">
        <f>'[1]2021-01'!J30</f>
        <v>100</v>
      </c>
    </row>
    <row r="32" spans="1:10" s="6" customFormat="1" x14ac:dyDescent="0.2">
      <c r="A32" s="8"/>
      <c r="B32" s="350" t="s">
        <v>39</v>
      </c>
      <c r="C32" s="329">
        <f>'[1]2021-01'!C31</f>
        <v>40000</v>
      </c>
      <c r="D32" s="329">
        <f>'[1]2021-01'!D31</f>
        <v>45600</v>
      </c>
      <c r="E32" s="329">
        <f>'[1]2021-01'!E31</f>
        <v>32780</v>
      </c>
      <c r="F32" s="329">
        <f>'[1]2021-01'!F31</f>
        <v>55000</v>
      </c>
      <c r="G32" s="327">
        <f>'[1]2021-01'!G31</f>
        <v>55000</v>
      </c>
      <c r="H32" s="328">
        <f>'[1]2021-01'!H31</f>
        <v>120.6140350877193</v>
      </c>
      <c r="I32" s="328">
        <f>'[1]2021-01'!I31</f>
        <v>167.78523489932886</v>
      </c>
      <c r="J32" s="328">
        <f>'[1]2021-01'!J31</f>
        <v>100</v>
      </c>
    </row>
    <row r="33" spans="1:10" ht="25.5" x14ac:dyDescent="0.2">
      <c r="A33" s="19" t="s">
        <v>40</v>
      </c>
      <c r="B33" s="318" t="s">
        <v>41</v>
      </c>
      <c r="C33" s="333">
        <f>'[1]2021-01'!C32</f>
        <v>50000</v>
      </c>
      <c r="D33" s="333">
        <f>'[1]2021-01'!D32</f>
        <v>50000</v>
      </c>
      <c r="E33" s="334">
        <f>'[1]2021-01'!E32</f>
        <v>41190</v>
      </c>
      <c r="F33" s="327">
        <f>'[1]2021-01'!F32</f>
        <v>40000</v>
      </c>
      <c r="G33" s="327">
        <f>'[1]2021-01'!G32</f>
        <v>40000</v>
      </c>
      <c r="H33" s="328">
        <f>'[1]2021-01'!H32</f>
        <v>80</v>
      </c>
      <c r="I33" s="328">
        <f>'[1]2021-01'!I32</f>
        <v>97.110949259529008</v>
      </c>
      <c r="J33" s="328">
        <f>'[1]2021-01'!J32</f>
        <v>100</v>
      </c>
    </row>
    <row r="34" spans="1:10" s="6" customFormat="1" ht="12.75" customHeight="1" x14ac:dyDescent="0.2">
      <c r="A34" s="8"/>
      <c r="B34" s="351" t="s">
        <v>42</v>
      </c>
      <c r="C34" s="327">
        <f>'[1]2021-01'!C33</f>
        <v>17000</v>
      </c>
      <c r="D34" s="327">
        <f>'[1]2021-01'!D33</f>
        <v>17000</v>
      </c>
      <c r="E34" s="327">
        <f>'[1]2021-01'!E33</f>
        <v>19359.3</v>
      </c>
      <c r="F34" s="329">
        <f>'[1]2021-01'!F33</f>
        <v>17000</v>
      </c>
      <c r="G34" s="327">
        <f>'[1]2021-01'!G33</f>
        <v>17000</v>
      </c>
      <c r="H34" s="328">
        <f>'[1]2021-01'!H33</f>
        <v>100</v>
      </c>
      <c r="I34" s="328">
        <f>'[1]2021-01'!I33</f>
        <v>87.813092415531557</v>
      </c>
      <c r="J34" s="328">
        <f>'[1]2021-01'!J33</f>
        <v>100</v>
      </c>
    </row>
    <row r="35" spans="1:10" s="6" customFormat="1" x14ac:dyDescent="0.2">
      <c r="A35" s="8"/>
      <c r="B35" s="351" t="s">
        <v>43</v>
      </c>
      <c r="C35" s="334">
        <f>'[1]2021-01'!C34</f>
        <v>33000</v>
      </c>
      <c r="D35" s="334">
        <f>'[1]2021-01'!D34</f>
        <v>33000</v>
      </c>
      <c r="E35" s="334">
        <f>'[1]2021-01'!E34</f>
        <v>21830.7</v>
      </c>
      <c r="F35" s="329">
        <f>'[1]2021-01'!F34</f>
        <v>23000</v>
      </c>
      <c r="G35" s="327">
        <f>'[1]2021-01'!G34</f>
        <v>23000</v>
      </c>
      <c r="H35" s="328">
        <f>'[1]2021-01'!H34</f>
        <v>69.696969696969703</v>
      </c>
      <c r="I35" s="328">
        <f>'[1]2021-01'!I34</f>
        <v>105.35621853628147</v>
      </c>
      <c r="J35" s="328">
        <f>'[1]2021-01'!J34</f>
        <v>100</v>
      </c>
    </row>
    <row r="36" spans="1:10" ht="25.5" x14ac:dyDescent="0.2">
      <c r="A36" s="24" t="s">
        <v>44</v>
      </c>
      <c r="B36" s="319" t="s">
        <v>45</v>
      </c>
      <c r="C36" s="327">
        <f>'[1]2021-01'!C35</f>
        <v>16000</v>
      </c>
      <c r="D36" s="327">
        <f>'[1]2021-01'!D35</f>
        <v>16000</v>
      </c>
      <c r="E36" s="335">
        <f>'[1]2021-01'!E35</f>
        <v>18890</v>
      </c>
      <c r="F36" s="334">
        <f>'[1]2021-01'!F35</f>
        <v>14000</v>
      </c>
      <c r="G36" s="327">
        <f>'[1]2021-01'!G35</f>
        <v>14000</v>
      </c>
      <c r="H36" s="332">
        <f>'[1]2021-01'!H35</f>
        <v>87.5</v>
      </c>
      <c r="I36" s="332">
        <f>'[1]2021-01'!I35</f>
        <v>74.113287453679206</v>
      </c>
      <c r="J36" s="332">
        <f>'[1]2021-01'!J35</f>
        <v>100</v>
      </c>
    </row>
    <row r="37" spans="1:10" x14ac:dyDescent="0.2">
      <c r="A37" s="19" t="s">
        <v>46</v>
      </c>
      <c r="B37" s="26" t="s">
        <v>47</v>
      </c>
      <c r="C37" s="327">
        <f>'[1]2021-01'!C36</f>
        <v>43000</v>
      </c>
      <c r="D37" s="327">
        <f>'[1]2021-01'!D36</f>
        <v>43000</v>
      </c>
      <c r="E37" s="335">
        <f>'[1]2021-01'!E36</f>
        <v>43000</v>
      </c>
      <c r="F37" s="327">
        <f>'[1]2021-01'!F36</f>
        <v>43000</v>
      </c>
      <c r="G37" s="327">
        <f>'[1]2021-01'!G36</f>
        <v>43000</v>
      </c>
      <c r="H37" s="328">
        <f>'[1]2021-01'!H36</f>
        <v>100</v>
      </c>
      <c r="I37" s="328">
        <f>'[1]2021-01'!I36</f>
        <v>100</v>
      </c>
      <c r="J37" s="328">
        <f>'[1]2021-01'!J36</f>
        <v>100</v>
      </c>
    </row>
    <row r="38" spans="1:10" ht="38.25" x14ac:dyDescent="0.2">
      <c r="A38" s="19" t="s">
        <v>48</v>
      </c>
      <c r="B38" s="27" t="s">
        <v>49</v>
      </c>
      <c r="C38" s="336">
        <f>'[1]2021-01'!C37</f>
        <v>1000</v>
      </c>
      <c r="D38" s="336">
        <f>'[1]2021-01'!D37</f>
        <v>1000</v>
      </c>
      <c r="E38" s="337">
        <f>'[1]2021-01'!E37</f>
        <v>1340</v>
      </c>
      <c r="F38" s="334">
        <f>'[1]2021-01'!F37</f>
        <v>1000</v>
      </c>
      <c r="G38" s="327">
        <f>'[1]2021-01'!G37</f>
        <v>1000</v>
      </c>
      <c r="H38" s="332">
        <f>'[1]2021-01'!H37</f>
        <v>100</v>
      </c>
      <c r="I38" s="332">
        <f>'[1]2021-01'!I37</f>
        <v>74.626865671641795</v>
      </c>
      <c r="J38" s="332">
        <f>'[1]2021-01'!J37</f>
        <v>100</v>
      </c>
    </row>
    <row r="39" spans="1:10" s="4" customFormat="1" ht="25.5" customHeight="1" x14ac:dyDescent="0.2">
      <c r="A39" s="18">
        <v>2</v>
      </c>
      <c r="B39" s="17" t="s">
        <v>50</v>
      </c>
      <c r="C39" s="338">
        <f>'[1]2021-01'!C38</f>
        <v>220000</v>
      </c>
      <c r="D39" s="338">
        <f>'[1]2021-01'!D38</f>
        <v>300000</v>
      </c>
      <c r="E39" s="338">
        <f>'[1]2021-01'!E38</f>
        <v>190000</v>
      </c>
      <c r="F39" s="326">
        <f>'[1]2021-01'!F38</f>
        <v>215000</v>
      </c>
      <c r="G39" s="326">
        <f>'[1]2021-01'!G38</f>
        <v>500000</v>
      </c>
      <c r="H39" s="322">
        <f>'[1]2021-01'!H38</f>
        <v>166.66666666666669</v>
      </c>
      <c r="I39" s="322">
        <f>'[1]2021-01'!I38</f>
        <v>263.15789473684214</v>
      </c>
      <c r="J39" s="322">
        <f>'[1]2021-01'!J38</f>
        <v>232.55813953488374</v>
      </c>
    </row>
    <row r="40" spans="1:10" s="4" customFormat="1" ht="12.75" customHeight="1" x14ac:dyDescent="0.2">
      <c r="A40" s="16" t="s">
        <v>51</v>
      </c>
      <c r="B40" s="17" t="s">
        <v>99</v>
      </c>
      <c r="C40" s="338">
        <f>'[1]2021-01'!C39</f>
        <v>208500</v>
      </c>
      <c r="D40" s="338">
        <f>'[1]2021-01'!D39</f>
        <v>208500</v>
      </c>
      <c r="E40" s="339">
        <f>'[1]2021-01'!E39</f>
        <v>183559.5</v>
      </c>
      <c r="F40" s="326">
        <f>'[1]2021-01'!F39</f>
        <v>184700</v>
      </c>
      <c r="G40" s="326">
        <f>'[1]2021-01'!G39</f>
        <v>184700</v>
      </c>
      <c r="H40" s="322">
        <f>'[1]2021-01'!H39</f>
        <v>88.585131894484419</v>
      </c>
      <c r="I40" s="322">
        <f>'[1]2021-01'!I39</f>
        <v>0</v>
      </c>
      <c r="J40" s="322">
        <f>'[1]2021-01'!J39</f>
        <v>100</v>
      </c>
    </row>
    <row r="41" spans="1:10" s="4" customFormat="1" ht="25.5" customHeight="1" x14ac:dyDescent="0.2">
      <c r="A41" s="16" t="s">
        <v>52</v>
      </c>
      <c r="B41" s="17" t="s">
        <v>100</v>
      </c>
      <c r="C41" s="338">
        <f>'[1]2021-01'!C40</f>
        <v>7970589</v>
      </c>
      <c r="D41" s="338">
        <f>'[1]2021-01'!D40</f>
        <v>7970589</v>
      </c>
      <c r="E41" s="338">
        <f>'[1]2021-01'!E40</f>
        <v>8092829</v>
      </c>
      <c r="F41" s="326">
        <f>'[1]2021-01'!F40</f>
        <v>7495362</v>
      </c>
      <c r="G41" s="326">
        <f>'[1]2021-01'!G40</f>
        <v>7495362</v>
      </c>
      <c r="H41" s="322">
        <f>'[1]2021-01'!H40</f>
        <v>94.037743007449009</v>
      </c>
      <c r="I41" s="322">
        <f>'[1]2021-01'!I40</f>
        <v>92.617328254433644</v>
      </c>
      <c r="J41" s="322">
        <f>'[1]2021-01'!J40</f>
        <v>100</v>
      </c>
    </row>
    <row r="42" spans="1:10" x14ac:dyDescent="0.2">
      <c r="A42" s="19">
        <v>1</v>
      </c>
      <c r="B42" s="21" t="s">
        <v>53</v>
      </c>
      <c r="C42" s="336">
        <f>'[1]2021-01'!C41</f>
        <v>4636742</v>
      </c>
      <c r="D42" s="336">
        <f>'[1]2021-01'!D41</f>
        <v>4636742</v>
      </c>
      <c r="E42" s="327">
        <f>'[1]2021-01'!E41</f>
        <v>4636742</v>
      </c>
      <c r="F42" s="336">
        <f>'[1]2021-01'!F41</f>
        <v>4636742</v>
      </c>
      <c r="G42" s="336">
        <f>'[1]2021-01'!G41</f>
        <v>4636742</v>
      </c>
      <c r="H42" s="328">
        <f>'[1]2021-01'!H41</f>
        <v>100</v>
      </c>
      <c r="I42" s="328">
        <f>'[1]2021-01'!I41</f>
        <v>100</v>
      </c>
      <c r="J42" s="328">
        <f>'[1]2021-01'!J41</f>
        <v>100</v>
      </c>
    </row>
    <row r="43" spans="1:10" x14ac:dyDescent="0.2">
      <c r="A43" s="19">
        <v>2</v>
      </c>
      <c r="B43" s="21" t="s">
        <v>54</v>
      </c>
      <c r="C43" s="336">
        <f>'[1]2021-01'!C42</f>
        <v>2328931</v>
      </c>
      <c r="D43" s="336">
        <f>'[1]2021-01'!D42</f>
        <v>2328931</v>
      </c>
      <c r="E43" s="336">
        <f>'[1]2021-01'!E42</f>
        <v>2451171</v>
      </c>
      <c r="F43" s="336">
        <f>'[1]2021-01'!F42</f>
        <v>2425080</v>
      </c>
      <c r="G43" s="336">
        <f>'[1]2021-01'!G42</f>
        <v>2425080</v>
      </c>
      <c r="H43" s="328">
        <f>'[1]2021-01'!H42</f>
        <v>104.12846065426584</v>
      </c>
      <c r="I43" s="328">
        <f>'[1]2021-01'!I42</f>
        <v>98.935569978593904</v>
      </c>
      <c r="J43" s="328">
        <f>'[1]2021-01'!J42</f>
        <v>100</v>
      </c>
    </row>
    <row r="44" spans="1:10" x14ac:dyDescent="0.2">
      <c r="A44" s="19">
        <v>3</v>
      </c>
      <c r="B44" s="25" t="s">
        <v>55</v>
      </c>
      <c r="C44" s="336">
        <f>'[1]2021-01'!C43</f>
        <v>628718</v>
      </c>
      <c r="D44" s="336">
        <f>'[1]2021-01'!D43</f>
        <v>628718</v>
      </c>
      <c r="E44" s="336">
        <f>'[1]2021-01'!E43</f>
        <v>628718</v>
      </c>
      <c r="F44" s="336">
        <f>'[1]2021-01'!F43</f>
        <v>0</v>
      </c>
      <c r="G44" s="336">
        <f>'[1]2021-01'!G43</f>
        <v>0</v>
      </c>
      <c r="H44" s="328">
        <f>'[1]2021-01'!H43</f>
        <v>0</v>
      </c>
      <c r="I44" s="328">
        <f>'[1]2021-01'!I43</f>
        <v>0</v>
      </c>
      <c r="J44" s="328" t="e">
        <f>'[1]2021-01'!J43</f>
        <v>#DIV/0!</v>
      </c>
    </row>
    <row r="45" spans="1:10" x14ac:dyDescent="0.2">
      <c r="A45" s="19">
        <v>4</v>
      </c>
      <c r="B45" s="21" t="s">
        <v>56</v>
      </c>
      <c r="C45" s="336">
        <f>'[1]2021-01'!C44</f>
        <v>376198</v>
      </c>
      <c r="D45" s="336">
        <f>'[1]2021-01'!D44</f>
        <v>376198</v>
      </c>
      <c r="E45" s="336">
        <f>'[1]2021-01'!E44</f>
        <v>376198</v>
      </c>
      <c r="F45" s="336">
        <f>'[1]2021-01'!F44</f>
        <v>433540</v>
      </c>
      <c r="G45" s="336">
        <f>'[1]2021-01'!G44</f>
        <v>433540</v>
      </c>
      <c r="H45" s="328">
        <f>'[1]2021-01'!H44</f>
        <v>115.24250527647675</v>
      </c>
      <c r="I45" s="328">
        <f>'[1]2021-01'!I44</f>
        <v>115.24250527647675</v>
      </c>
      <c r="J45" s="328">
        <f>'[1]2021-01'!J44</f>
        <v>100</v>
      </c>
    </row>
    <row r="46" spans="1:10" s="4" customFormat="1" x14ac:dyDescent="0.2">
      <c r="A46" s="28" t="s">
        <v>57</v>
      </c>
      <c r="B46" s="29" t="s">
        <v>101</v>
      </c>
      <c r="C46" s="335">
        <f>'[1]2021-01'!C46</f>
        <v>11938389</v>
      </c>
      <c r="D46" s="335">
        <f>'[1]2021-01'!D46</f>
        <v>12894389.327907123</v>
      </c>
      <c r="E46" s="335">
        <f>'[1]2021-01'!E46</f>
        <v>13125699.66</v>
      </c>
      <c r="F46" s="321">
        <f>'[1]2021-01'!F46</f>
        <v>11514562</v>
      </c>
      <c r="G46" s="321">
        <f>'[1]2021-01'!G46</f>
        <v>12264562</v>
      </c>
      <c r="H46" s="322">
        <f>'[1]2021-01'!H46</f>
        <v>95.115493166132353</v>
      </c>
      <c r="I46" s="322">
        <f>'[1]2021-01'!I46</f>
        <v>93.439300895903628</v>
      </c>
      <c r="J46" s="322">
        <f>'[1]2021-01'!J46</f>
        <v>106.51349135121248</v>
      </c>
    </row>
    <row r="47" spans="1:10" s="4" customFormat="1" ht="25.5" x14ac:dyDescent="0.2">
      <c r="A47" s="28" t="s">
        <v>7</v>
      </c>
      <c r="B47" s="29" t="s">
        <v>102</v>
      </c>
      <c r="C47" s="337">
        <f>'[1]2021-01'!C47</f>
        <v>8980740</v>
      </c>
      <c r="D47" s="337">
        <f>'[1]2021-01'!D47</f>
        <v>10750036.327907123</v>
      </c>
      <c r="E47" s="337">
        <f>'[1]2021-01'!E47</f>
        <v>10981346.66</v>
      </c>
      <c r="F47" s="321">
        <f>'[1]2021-01'!F47</f>
        <v>9089482</v>
      </c>
      <c r="G47" s="321">
        <f>'[1]2021-01'!G47</f>
        <v>10445658</v>
      </c>
      <c r="H47" s="322">
        <f>'[1]2021-01'!H47</f>
        <v>97.168583262207633</v>
      </c>
      <c r="I47" s="322">
        <f>'[1]2021-01'!I47</f>
        <v>95.121830895738242</v>
      </c>
      <c r="J47" s="322">
        <f>'[1]2021-01'!J47</f>
        <v>114.92027818526952</v>
      </c>
    </row>
    <row r="48" spans="1:10" s="4" customFormat="1" x14ac:dyDescent="0.2">
      <c r="A48" s="30">
        <v>1</v>
      </c>
      <c r="B48" s="31" t="s">
        <v>58</v>
      </c>
      <c r="C48" s="337">
        <f>'[1]2021-01'!C48</f>
        <v>2248761</v>
      </c>
      <c r="D48" s="337">
        <f>'[1]2021-01'!D48</f>
        <v>2680658.3779071216</v>
      </c>
      <c r="E48" s="337">
        <f>'[1]2021-01'!E48</f>
        <v>3224820.5</v>
      </c>
      <c r="F48" s="335">
        <f>'[1]2021-01'!F48</f>
        <v>2483100</v>
      </c>
      <c r="G48" s="335">
        <f>'[1]2021-01'!G48</f>
        <v>3014735.9173332299</v>
      </c>
      <c r="H48" s="340">
        <f>'[1]2021-01'!H48</f>
        <v>112.46251824475051</v>
      </c>
      <c r="I48" s="340">
        <f>'[1]2021-01'!I48</f>
        <v>93.485386778372003</v>
      </c>
      <c r="J48" s="340">
        <f>'[1]2021-01'!J48</f>
        <v>121.41016943873504</v>
      </c>
    </row>
    <row r="49" spans="1:10" x14ac:dyDescent="0.2">
      <c r="A49" s="19" t="s">
        <v>59</v>
      </c>
      <c r="B49" s="21" t="s">
        <v>103</v>
      </c>
      <c r="C49" s="336">
        <f>'[1]2021-01'!C49</f>
        <v>497261</v>
      </c>
      <c r="D49" s="336">
        <f>'[1]2021-01'!D49</f>
        <v>497261</v>
      </c>
      <c r="E49" s="336">
        <f>'[1]2021-01'!E49</f>
        <v>497261</v>
      </c>
      <c r="F49" s="336">
        <f>'[1]2021-01'!F49</f>
        <v>455400</v>
      </c>
      <c r="G49" s="336">
        <f>'[1]2021-01'!G49</f>
        <v>455400</v>
      </c>
      <c r="H49" s="328">
        <f>'[1]2021-01'!H49</f>
        <v>91.581684467513043</v>
      </c>
      <c r="I49" s="328">
        <f>'[1]2021-01'!I49</f>
        <v>91.581684467513043</v>
      </c>
      <c r="J49" s="328">
        <f>'[1]2021-01'!J49</f>
        <v>100</v>
      </c>
    </row>
    <row r="50" spans="1:10" x14ac:dyDescent="0.2">
      <c r="A50" s="19" t="s">
        <v>60</v>
      </c>
      <c r="B50" s="320" t="s">
        <v>104</v>
      </c>
      <c r="C50" s="336">
        <f>'[1]2021-01'!C50</f>
        <v>1500000</v>
      </c>
      <c r="D50" s="336">
        <f>'[1]2021-01'!D50</f>
        <v>1930897.3779071216</v>
      </c>
      <c r="E50" s="336">
        <f>'[1]2021-01'!E50</f>
        <v>2500000</v>
      </c>
      <c r="F50" s="327">
        <f>'[1]2021-01'!F50</f>
        <v>1800000</v>
      </c>
      <c r="G50" s="327">
        <f>'[1]2021-01'!G50</f>
        <v>2280635.9173332299</v>
      </c>
      <c r="H50" s="328">
        <f>'[1]2021-01'!H50</f>
        <v>118.11274609555822</v>
      </c>
      <c r="I50" s="328">
        <f>'[1]2021-01'!I50</f>
        <v>91.2254366933292</v>
      </c>
      <c r="J50" s="328">
        <f>'[1]2021-01'!J50</f>
        <v>126.70199540740165</v>
      </c>
    </row>
    <row r="51" spans="1:10" ht="25.5" x14ac:dyDescent="0.2">
      <c r="A51" s="19" t="s">
        <v>61</v>
      </c>
      <c r="B51" s="7" t="s">
        <v>105</v>
      </c>
      <c r="C51" s="336">
        <f>'[1]2021-01'!C51</f>
        <v>0</v>
      </c>
      <c r="D51" s="336">
        <f>'[1]2021-01'!D51</f>
        <v>771358.17333229876</v>
      </c>
      <c r="E51" s="336">
        <f>'[1]2021-01'!E51</f>
        <v>774000</v>
      </c>
      <c r="F51" s="331">
        <f>'[1]2021-01'!F51</f>
        <v>0</v>
      </c>
      <c r="G51" s="331">
        <f>'[1]2021-01'!G51</f>
        <v>945000</v>
      </c>
      <c r="H51" s="328">
        <f>'[1]2021-01'!H51</f>
        <v>122.51117997720327</v>
      </c>
      <c r="I51" s="328">
        <f>'[1]2021-01'!I51</f>
        <v>122.09302325581395</v>
      </c>
      <c r="J51" s="328">
        <f>'[1]2021-01'!J51</f>
        <v>0</v>
      </c>
    </row>
    <row r="52" spans="1:10" x14ac:dyDescent="0.2">
      <c r="A52" s="19" t="s">
        <v>62</v>
      </c>
      <c r="B52" s="22" t="s">
        <v>63</v>
      </c>
      <c r="C52" s="336">
        <f>'[1]2021-01'!C52</f>
        <v>0</v>
      </c>
      <c r="D52" s="336">
        <f>'[1]2021-01'!D52</f>
        <v>1159539.2045748229</v>
      </c>
      <c r="E52" s="327">
        <f>'[1]2021-01'!E52</f>
        <v>1726000</v>
      </c>
      <c r="F52" s="329">
        <f>'[1]2021-01'!F52</f>
        <v>0</v>
      </c>
      <c r="G52" s="329">
        <f>'[1]2021-01'!G52</f>
        <v>1335635.9173332299</v>
      </c>
      <c r="H52" s="328">
        <f>'[1]2021-01'!H52</f>
        <v>115.18678385893625</v>
      </c>
      <c r="I52" s="328">
        <f>'[1]2021-01'!I52</f>
        <v>77.383309231357472</v>
      </c>
      <c r="J52" s="328">
        <f>'[1]2021-01'!J52</f>
        <v>0</v>
      </c>
    </row>
    <row r="53" spans="1:10" x14ac:dyDescent="0.2">
      <c r="A53" s="19" t="s">
        <v>64</v>
      </c>
      <c r="B53" s="21" t="s">
        <v>641</v>
      </c>
      <c r="C53" s="327">
        <f>'[1]2021-01'!C53</f>
        <v>43000</v>
      </c>
      <c r="D53" s="327">
        <f>'[1]2021-01'!D53</f>
        <v>43000</v>
      </c>
      <c r="E53" s="327">
        <f>'[1]2021-01'!E53</f>
        <v>43000</v>
      </c>
      <c r="F53" s="327">
        <f>'[1]2021-01'!F53</f>
        <v>43000</v>
      </c>
      <c r="G53" s="327">
        <f>'[1]2021-01'!G53</f>
        <v>43000</v>
      </c>
      <c r="H53" s="328">
        <f>'[1]2021-01'!H53</f>
        <v>100</v>
      </c>
      <c r="I53" s="328">
        <f>'[1]2021-01'!I53</f>
        <v>100</v>
      </c>
      <c r="J53" s="328">
        <f>'[1]2021-01'!J53</f>
        <v>100</v>
      </c>
    </row>
    <row r="54" spans="1:10" x14ac:dyDescent="0.2">
      <c r="A54" s="19" t="s">
        <v>66</v>
      </c>
      <c r="B54" s="21" t="s">
        <v>642</v>
      </c>
      <c r="C54" s="336">
        <f>'[1]2021-01'!C54</f>
        <v>208500</v>
      </c>
      <c r="D54" s="336">
        <f>'[1]2021-01'!D54</f>
        <v>208500</v>
      </c>
      <c r="E54" s="327">
        <f>'[1]2021-01'!E54</f>
        <v>183559.5</v>
      </c>
      <c r="F54" s="327">
        <f>'[1]2021-01'!F54</f>
        <v>184700</v>
      </c>
      <c r="G54" s="327">
        <f>'[1]2021-01'!G54</f>
        <v>184700</v>
      </c>
      <c r="H54" s="328">
        <f>'[1]2021-01'!H54</f>
        <v>88.585131894484419</v>
      </c>
      <c r="I54" s="328">
        <f>'[1]2021-01'!I54</f>
        <v>0</v>
      </c>
      <c r="J54" s="328">
        <f>'[1]2021-01'!J54</f>
        <v>100</v>
      </c>
    </row>
    <row r="55" spans="1:10" ht="25.5" x14ac:dyDescent="0.2">
      <c r="A55" s="19" t="s">
        <v>107</v>
      </c>
      <c r="B55" s="318" t="s">
        <v>108</v>
      </c>
      <c r="C55" s="336">
        <f>'[1]2021-01'!C55</f>
        <v>0</v>
      </c>
      <c r="D55" s="336">
        <f>'[1]2021-01'!D55</f>
        <v>0</v>
      </c>
      <c r="E55" s="327">
        <f>'[1]2021-01'!E55</f>
        <v>0</v>
      </c>
      <c r="F55" s="327">
        <f>'[1]2021-01'!F55</f>
        <v>0</v>
      </c>
      <c r="G55" s="327">
        <f>'[1]2021-01'!G55</f>
        <v>50000</v>
      </c>
      <c r="H55" s="328">
        <f>'[1]2021-01'!H55</f>
        <v>0</v>
      </c>
      <c r="I55" s="328">
        <f>'[1]2021-01'!I55</f>
        <v>0</v>
      </c>
      <c r="J55" s="328">
        <f>'[1]2021-01'!J55</f>
        <v>0</v>
      </c>
    </row>
    <row r="56" spans="1:10" s="4" customFormat="1" x14ac:dyDescent="0.2">
      <c r="A56" s="19" t="s">
        <v>109</v>
      </c>
      <c r="B56" s="21" t="s">
        <v>67</v>
      </c>
      <c r="C56" s="336">
        <f>'[1]2021-01'!C56</f>
        <v>0</v>
      </c>
      <c r="D56" s="336">
        <f>'[1]2021-01'!D56</f>
        <v>1000</v>
      </c>
      <c r="E56" s="327">
        <f>'[1]2021-01'!E56</f>
        <v>1000</v>
      </c>
      <c r="F56" s="336">
        <f>'[1]2021-01'!F56</f>
        <v>0</v>
      </c>
      <c r="G56" s="336">
        <f>'[1]2021-01'!G56</f>
        <v>1000</v>
      </c>
      <c r="H56" s="328">
        <f>'[1]2021-01'!H56</f>
        <v>100</v>
      </c>
      <c r="I56" s="328">
        <f>'[1]2021-01'!I56</f>
        <v>100</v>
      </c>
      <c r="J56" s="328">
        <f>'[1]2021-01'!J56</f>
        <v>0</v>
      </c>
    </row>
    <row r="57" spans="1:10" s="4" customFormat="1" x14ac:dyDescent="0.2">
      <c r="A57" s="30">
        <v>2</v>
      </c>
      <c r="B57" s="31" t="s">
        <v>68</v>
      </c>
      <c r="C57" s="338">
        <f>'[1]2021-01'!C57</f>
        <v>6549626</v>
      </c>
      <c r="D57" s="338">
        <f>'[1]2021-01'!D57</f>
        <v>7772051.9500000002</v>
      </c>
      <c r="E57" s="341">
        <f>'[1]2021-01'!E57</f>
        <v>7712526.1600000001</v>
      </c>
      <c r="F57" s="335">
        <f>'[1]2021-01'!F57</f>
        <v>6419986</v>
      </c>
      <c r="G57" s="335">
        <f>'[1]2021-01'!G57</f>
        <v>7208797.0826667696</v>
      </c>
      <c r="H57" s="340">
        <f>'[1]2021-01'!H57</f>
        <v>92.752816489688655</v>
      </c>
      <c r="I57" s="340">
        <f>'[1]2021-01'!I57</f>
        <v>93.468688897993573</v>
      </c>
      <c r="J57" s="340">
        <f>'[1]2021-01'!J57</f>
        <v>0</v>
      </c>
    </row>
    <row r="58" spans="1:10" x14ac:dyDescent="0.2">
      <c r="A58" s="19" t="s">
        <v>69</v>
      </c>
      <c r="B58" s="21" t="s">
        <v>110</v>
      </c>
      <c r="C58" s="336">
        <f>'[1]2021-01'!C58</f>
        <v>0</v>
      </c>
      <c r="D58" s="336">
        <f>'[1]2021-01'!D58</f>
        <v>1393351</v>
      </c>
      <c r="E58" s="327">
        <f>'[1]2021-01'!E58</f>
        <v>1441972</v>
      </c>
      <c r="F58" s="336">
        <f>'[1]2021-01'!F58</f>
        <v>0</v>
      </c>
      <c r="G58" s="336">
        <f>'[1]2021-01'!G58</f>
        <v>1307025.4441573885</v>
      </c>
      <c r="H58" s="328">
        <f>'[1]2021-01'!H58</f>
        <v>93.804464500143069</v>
      </c>
      <c r="I58" s="328">
        <f>'[1]2021-01'!I58</f>
        <v>90.641527308254837</v>
      </c>
      <c r="J58" s="328">
        <f>'[1]2021-01'!J58</f>
        <v>0</v>
      </c>
    </row>
    <row r="59" spans="1:10" x14ac:dyDescent="0.2">
      <c r="A59" s="19" t="s">
        <v>70</v>
      </c>
      <c r="B59" s="21" t="s">
        <v>111</v>
      </c>
      <c r="C59" s="336">
        <f>'[1]2021-01'!C59</f>
        <v>3082239</v>
      </c>
      <c r="D59" s="336">
        <f>'[1]2021-01'!D59</f>
        <v>3102317</v>
      </c>
      <c r="E59" s="327">
        <f>'[1]2021-01'!E59</f>
        <v>3013000</v>
      </c>
      <c r="F59" s="336">
        <f>'[1]2021-01'!F59</f>
        <v>3021231</v>
      </c>
      <c r="G59" s="336">
        <f>'[1]2021-01'!G59</f>
        <v>3021231.3067983212</v>
      </c>
      <c r="H59" s="328">
        <f>'[1]2021-01'!H59</f>
        <v>97.386286017783519</v>
      </c>
      <c r="I59" s="328">
        <f>'[1]2021-01'!I59</f>
        <v>100.27319305669835</v>
      </c>
      <c r="J59" s="328">
        <f>'[1]2021-01'!J59</f>
        <v>0</v>
      </c>
    </row>
    <row r="60" spans="1:10" x14ac:dyDescent="0.2">
      <c r="A60" s="19" t="s">
        <v>71</v>
      </c>
      <c r="B60" s="21" t="s">
        <v>112</v>
      </c>
      <c r="C60" s="336">
        <f>'[1]2021-01'!C60</f>
        <v>0</v>
      </c>
      <c r="D60" s="336">
        <f>'[1]2021-01'!D60</f>
        <v>480352.95</v>
      </c>
      <c r="E60" s="327">
        <f>'[1]2021-01'!E60</f>
        <v>384282.36000000004</v>
      </c>
      <c r="F60" s="336">
        <f>'[1]2021-01'!F60</f>
        <v>0</v>
      </c>
      <c r="G60" s="336">
        <f>'[1]2021-01'!G60</f>
        <v>430880.91858062468</v>
      </c>
      <c r="H60" s="328">
        <f>'[1]2021-01'!H60</f>
        <v>89.700899844713078</v>
      </c>
      <c r="I60" s="328">
        <f>'[1]2021-01'!I60</f>
        <v>112.12612480589132</v>
      </c>
      <c r="J60" s="328">
        <f>'[1]2021-01'!J60</f>
        <v>0</v>
      </c>
    </row>
    <row r="61" spans="1:10" x14ac:dyDescent="0.2">
      <c r="A61" s="19" t="s">
        <v>72</v>
      </c>
      <c r="B61" s="21" t="s">
        <v>113</v>
      </c>
      <c r="C61" s="336">
        <f>'[1]2021-01'!C61</f>
        <v>0</v>
      </c>
      <c r="D61" s="336">
        <f>'[1]2021-01'!D61</f>
        <v>104720</v>
      </c>
      <c r="E61" s="327">
        <f>'[1]2021-01'!E61</f>
        <v>83776</v>
      </c>
      <c r="F61" s="336">
        <f>'[1]2021-01'!F61</f>
        <v>0</v>
      </c>
      <c r="G61" s="336">
        <f>'[1]2021-01'!G61</f>
        <v>93825.779135452409</v>
      </c>
      <c r="H61" s="328">
        <f>'[1]2021-01'!H61</f>
        <v>89.596809716818569</v>
      </c>
      <c r="I61" s="328">
        <f>'[1]2021-01'!I61</f>
        <v>111.99601214602322</v>
      </c>
      <c r="J61" s="328">
        <f>'[1]2021-01'!J61</f>
        <v>0</v>
      </c>
    </row>
    <row r="62" spans="1:10" x14ac:dyDescent="0.2">
      <c r="A62" s="19" t="s">
        <v>73</v>
      </c>
      <c r="B62" s="21" t="s">
        <v>114</v>
      </c>
      <c r="C62" s="336">
        <f>'[1]2021-01'!C62</f>
        <v>24141</v>
      </c>
      <c r="D62" s="336">
        <f>'[1]2021-01'!D62</f>
        <v>32550</v>
      </c>
      <c r="E62" s="327">
        <f>'[1]2021-01'!E62</f>
        <v>26040</v>
      </c>
      <c r="F62" s="336">
        <f>'[1]2021-01'!F62</f>
        <v>23663</v>
      </c>
      <c r="G62" s="336">
        <f>'[1]2021-01'!G62</f>
        <v>32796</v>
      </c>
      <c r="H62" s="328">
        <f>'[1]2021-01'!H62</f>
        <v>100.7557603686636</v>
      </c>
      <c r="I62" s="328">
        <f>'[1]2021-01'!I62</f>
        <v>125.94470046082948</v>
      </c>
      <c r="J62" s="328">
        <f>'[1]2021-01'!J62</f>
        <v>0</v>
      </c>
    </row>
    <row r="63" spans="1:10" ht="25.5" x14ac:dyDescent="0.2">
      <c r="A63" s="19" t="s">
        <v>74</v>
      </c>
      <c r="B63" s="318" t="s">
        <v>115</v>
      </c>
      <c r="C63" s="336">
        <f>'[1]2021-01'!C63</f>
        <v>0</v>
      </c>
      <c r="D63" s="336">
        <f>'[1]2021-01'!D63</f>
        <v>39865</v>
      </c>
      <c r="E63" s="327">
        <f>'[1]2021-01'!E63</f>
        <v>31892</v>
      </c>
      <c r="F63" s="336">
        <f>'[1]2021-01'!F63</f>
        <v>0</v>
      </c>
      <c r="G63" s="336">
        <f>'[1]2021-01'!G63</f>
        <v>35717.768193609721</v>
      </c>
      <c r="H63" s="328">
        <f>'[1]2021-01'!H63</f>
        <v>89.596809716818569</v>
      </c>
      <c r="I63" s="328">
        <f>'[1]2021-01'!I63</f>
        <v>111.99601214602322</v>
      </c>
      <c r="J63" s="328">
        <f>'[1]2021-01'!J63</f>
        <v>0</v>
      </c>
    </row>
    <row r="64" spans="1:10" x14ac:dyDescent="0.2">
      <c r="A64" s="19" t="s">
        <v>75</v>
      </c>
      <c r="B64" s="21" t="s">
        <v>116</v>
      </c>
      <c r="C64" s="336">
        <f>'[1]2021-01'!C64</f>
        <v>0</v>
      </c>
      <c r="D64" s="336">
        <f>'[1]2021-01'!D64</f>
        <v>365560</v>
      </c>
      <c r="E64" s="327">
        <f>'[1]2021-01'!E64</f>
        <v>949450</v>
      </c>
      <c r="F64" s="336">
        <f>'[1]2021-01'!F64</f>
        <v>0</v>
      </c>
      <c r="G64" s="336">
        <f>'[1]2021-01'!G64</f>
        <v>332176.09760080196</v>
      </c>
      <c r="H64" s="328">
        <f>'[1]2021-01'!H64</f>
        <v>90.867736514061164</v>
      </c>
      <c r="I64" s="328">
        <f>'[1]2021-01'!I64</f>
        <v>34.986160155964185</v>
      </c>
      <c r="J64" s="328">
        <f>'[1]2021-01'!J64</f>
        <v>0</v>
      </c>
    </row>
    <row r="65" spans="1:10" x14ac:dyDescent="0.2">
      <c r="A65" s="19" t="s">
        <v>76</v>
      </c>
      <c r="B65" s="318" t="s">
        <v>117</v>
      </c>
      <c r="C65" s="336">
        <f>'[1]2021-01'!C65</f>
        <v>0</v>
      </c>
      <c r="D65" s="336">
        <f>'[1]2021-01'!D65</f>
        <v>1573640</v>
      </c>
      <c r="E65" s="327">
        <f>'[1]2021-01'!E65</f>
        <v>1258912</v>
      </c>
      <c r="F65" s="336">
        <f>'[1]2021-01'!F65</f>
        <v>0</v>
      </c>
      <c r="G65" s="336">
        <f>'[1]2021-01'!G65</f>
        <v>1351640.2364277437</v>
      </c>
      <c r="H65" s="328">
        <f>'[1]2021-01'!H65</f>
        <v>85.892595284038521</v>
      </c>
      <c r="I65" s="328">
        <f>'[1]2021-01'!I65</f>
        <v>107.36574410504814</v>
      </c>
      <c r="J65" s="328">
        <f>'[1]2021-01'!J65</f>
        <v>0</v>
      </c>
    </row>
    <row r="66" spans="1:10" x14ac:dyDescent="0.2">
      <c r="A66" s="19" t="s">
        <v>77</v>
      </c>
      <c r="B66" s="21" t="s">
        <v>118</v>
      </c>
      <c r="C66" s="342">
        <f>'[1]2021-01'!C66</f>
        <v>0</v>
      </c>
      <c r="D66" s="342">
        <f>'[1]2021-01'!D66</f>
        <v>154350</v>
      </c>
      <c r="E66" s="342">
        <f>'[1]2021-01'!E66</f>
        <v>123480</v>
      </c>
      <c r="F66" s="336">
        <f>'[1]2021-01'!F66</f>
        <v>0</v>
      </c>
      <c r="G66" s="336">
        <f>'[1]2021-01'!G66</f>
        <v>138292.67579790947</v>
      </c>
      <c r="H66" s="328">
        <f>'[1]2021-01'!H66</f>
        <v>89.596809716818569</v>
      </c>
      <c r="I66" s="328">
        <f>'[1]2021-01'!I66</f>
        <v>111.99601214602322</v>
      </c>
      <c r="J66" s="328">
        <f>'[1]2021-01'!J66</f>
        <v>0</v>
      </c>
    </row>
    <row r="67" spans="1:10" x14ac:dyDescent="0.2">
      <c r="A67" s="19" t="s">
        <v>78</v>
      </c>
      <c r="B67" s="21" t="s">
        <v>79</v>
      </c>
      <c r="C67" s="342">
        <f>'[1]2021-01'!C67</f>
        <v>0</v>
      </c>
      <c r="D67" s="342">
        <f>'[1]2021-01'!D67</f>
        <v>316031</v>
      </c>
      <c r="E67" s="342">
        <f>'[1]2021-01'!E67</f>
        <v>252824.80000000002</v>
      </c>
      <c r="F67" s="336">
        <f>'[1]2021-01'!F67</f>
        <v>0</v>
      </c>
      <c r="G67" s="336">
        <f>'[1]2021-01'!G67</f>
        <v>283153.69371615892</v>
      </c>
      <c r="H67" s="328">
        <f>'[1]2021-01'!H67</f>
        <v>89.596809716818584</v>
      </c>
      <c r="I67" s="328">
        <f>'[1]2021-01'!I67</f>
        <v>111.99601214602322</v>
      </c>
      <c r="J67" s="328">
        <f>'[1]2021-01'!J67</f>
        <v>0</v>
      </c>
    </row>
    <row r="68" spans="1:10" x14ac:dyDescent="0.2">
      <c r="A68" s="19" t="s">
        <v>80</v>
      </c>
      <c r="B68" s="21" t="s">
        <v>119</v>
      </c>
      <c r="C68" s="334">
        <f>'[1]2021-01'!C68</f>
        <v>0</v>
      </c>
      <c r="D68" s="334">
        <f>'[1]2021-01'!D68</f>
        <v>151630</v>
      </c>
      <c r="E68" s="334">
        <f>'[1]2021-01'!E68</f>
        <v>146897</v>
      </c>
      <c r="F68" s="336">
        <f>'[1]2021-01'!F68</f>
        <v>79091</v>
      </c>
      <c r="G68" s="336">
        <f>'[1]2021-01'!G68</f>
        <v>135855.64257361199</v>
      </c>
      <c r="H68" s="328">
        <f>'[1]2021-01'!H68</f>
        <v>89.596809716818555</v>
      </c>
      <c r="I68" s="328">
        <f>'[1]2021-01'!I68</f>
        <v>92.483605909999511</v>
      </c>
      <c r="J68" s="328">
        <f>'[1]2021-01'!J68</f>
        <v>0</v>
      </c>
    </row>
    <row r="69" spans="1:10" ht="38.25" x14ac:dyDescent="0.2">
      <c r="A69" s="352">
        <v>212</v>
      </c>
      <c r="B69" s="25" t="s">
        <v>121</v>
      </c>
      <c r="C69" s="343">
        <f>'[1]2021-01'!C69</f>
        <v>0</v>
      </c>
      <c r="D69" s="343">
        <f>'[1]2021-01'!D69</f>
        <v>57685</v>
      </c>
      <c r="E69" s="343">
        <f>'[1]2021-01'!E69</f>
        <v>0</v>
      </c>
      <c r="F69" s="336">
        <f>'[1]2021-01'!F69</f>
        <v>0</v>
      </c>
      <c r="G69" s="353">
        <f>'[1]2021-01'!G69</f>
        <v>46201.245136569974</v>
      </c>
      <c r="H69" s="328">
        <f>'[1]2021-01'!H69</f>
        <v>80.092303261801106</v>
      </c>
      <c r="I69" s="328">
        <f>'[1]2021-01'!I69</f>
        <v>0</v>
      </c>
      <c r="J69" s="328">
        <f>'[1]2021-01'!J69</f>
        <v>0</v>
      </c>
    </row>
    <row r="70" spans="1:10" s="4" customFormat="1" x14ac:dyDescent="0.2">
      <c r="A70" s="32">
        <v>3</v>
      </c>
      <c r="B70" s="33" t="s">
        <v>122</v>
      </c>
      <c r="C70" s="321">
        <f>'[1]2021-01'!C70</f>
        <v>5500</v>
      </c>
      <c r="D70" s="321">
        <f>'[1]2021-01'!D70</f>
        <v>43000</v>
      </c>
      <c r="E70" s="321">
        <f>'[1]2021-01'!E70</f>
        <v>67593</v>
      </c>
      <c r="F70" s="321">
        <f>'[1]2021-01'!F70</f>
        <v>7300</v>
      </c>
      <c r="G70" s="321">
        <f>'[1]2021-01'!G70</f>
        <v>17500</v>
      </c>
      <c r="H70" s="321">
        <f>'[1]2021-01'!H70</f>
        <v>0</v>
      </c>
      <c r="I70" s="340">
        <f>'[1]2021-01'!I70</f>
        <v>0</v>
      </c>
      <c r="J70" s="340">
        <f>'[1]2021-01'!J70</f>
        <v>0</v>
      </c>
    </row>
    <row r="71" spans="1:10" s="4" customFormat="1" ht="25.5" x14ac:dyDescent="0.2">
      <c r="A71" s="32">
        <v>4</v>
      </c>
      <c r="B71" s="33" t="s">
        <v>81</v>
      </c>
      <c r="C71" s="335">
        <f>'[1]2021-01'!C71</f>
        <v>1000</v>
      </c>
      <c r="D71" s="335">
        <f>'[1]2021-01'!D71</f>
        <v>1000</v>
      </c>
      <c r="E71" s="335">
        <f>'[1]2021-01'!E71</f>
        <v>1000</v>
      </c>
      <c r="F71" s="337">
        <f>'[1]2021-01'!F71</f>
        <v>1000</v>
      </c>
      <c r="G71" s="337">
        <f>'[1]2021-01'!G71</f>
        <v>1000</v>
      </c>
      <c r="H71" s="340">
        <f>'[1]2021-01'!H71</f>
        <v>0</v>
      </c>
      <c r="I71" s="340">
        <f>'[1]2021-01'!I71</f>
        <v>0</v>
      </c>
      <c r="J71" s="340">
        <f>'[1]2021-01'!J71</f>
        <v>0</v>
      </c>
    </row>
    <row r="72" spans="1:10" s="4" customFormat="1" x14ac:dyDescent="0.2">
      <c r="A72" s="30">
        <v>5</v>
      </c>
      <c r="B72" s="31" t="s">
        <v>123</v>
      </c>
      <c r="C72" s="335">
        <f>'[1]2021-01'!C72</f>
        <v>175853</v>
      </c>
      <c r="D72" s="335">
        <f>'[1]2021-01'!D72</f>
        <v>253326</v>
      </c>
      <c r="E72" s="335">
        <f>'[1]2021-01'!E72</f>
        <v>190909</v>
      </c>
      <c r="F72" s="337">
        <f>'[1]2021-01'!F72</f>
        <v>178096</v>
      </c>
      <c r="G72" s="337">
        <f>'[1]2021-01'!G72</f>
        <v>203625</v>
      </c>
      <c r="H72" s="340">
        <f>'[1]2021-01'!H72</f>
        <v>80.380616280997614</v>
      </c>
      <c r="I72" s="340">
        <f>'[1]2021-01'!I72</f>
        <v>106.6607650765548</v>
      </c>
      <c r="J72" s="340">
        <f>'[1]2021-01'!J72</f>
        <v>114.33440391698859</v>
      </c>
    </row>
    <row r="73" spans="1:10" s="4" customFormat="1" ht="38.25" x14ac:dyDescent="0.2">
      <c r="A73" s="34" t="s">
        <v>51</v>
      </c>
      <c r="B73" s="35" t="s">
        <v>82</v>
      </c>
      <c r="C73" s="344">
        <f>'[1]2021-01'!C73</f>
        <v>2957649</v>
      </c>
      <c r="D73" s="344">
        <f>'[1]2021-01'!D73</f>
        <v>2957649</v>
      </c>
      <c r="E73" s="344">
        <f>'[1]2021-01'!E73</f>
        <v>2957649</v>
      </c>
      <c r="F73" s="344">
        <f>'[1]2021-01'!F73</f>
        <v>2425080</v>
      </c>
      <c r="G73" s="344">
        <f>'[1]2021-01'!G73</f>
        <v>1818904</v>
      </c>
      <c r="H73" s="345">
        <f>'[1]2021-01'!H73</f>
        <v>61.498304903658273</v>
      </c>
      <c r="I73" s="345">
        <f>'[1]2021-01'!I73</f>
        <v>61.498304903658273</v>
      </c>
      <c r="J73" s="345">
        <f>'[1]2021-01'!J73</f>
        <v>0</v>
      </c>
    </row>
    <row r="74" spans="1:10" s="38" customFormat="1" ht="38.25" x14ac:dyDescent="0.2">
      <c r="A74" s="36">
        <v>1</v>
      </c>
      <c r="B74" s="37" t="s">
        <v>83</v>
      </c>
      <c r="C74" s="334">
        <f>'[1]2021-01'!C74</f>
        <v>1395979</v>
      </c>
      <c r="D74" s="334">
        <f>'[1]2021-01'!D74</f>
        <v>1395979</v>
      </c>
      <c r="E74" s="334">
        <f>'[1]2021-01'!E74</f>
        <v>1395979</v>
      </c>
      <c r="F74" s="334">
        <f>'[1]2021-01'!F74</f>
        <v>1770114</v>
      </c>
      <c r="G74" s="334">
        <f>'[1]2021-01'!G74</f>
        <v>1770114</v>
      </c>
      <c r="H74" s="346">
        <f>'[1]2021-01'!H74</f>
        <v>0</v>
      </c>
      <c r="I74" s="346">
        <f>'[1]2021-01'!I74</f>
        <v>0</v>
      </c>
      <c r="J74" s="346">
        <f>'[1]2021-01'!J74</f>
        <v>0</v>
      </c>
    </row>
    <row r="75" spans="1:10" ht="38.25" x14ac:dyDescent="0.2">
      <c r="A75" s="36">
        <v>2</v>
      </c>
      <c r="B75" s="37" t="s">
        <v>124</v>
      </c>
      <c r="C75" s="334">
        <f>'[1]2021-01'!C75</f>
        <v>932952</v>
      </c>
      <c r="D75" s="334">
        <f>'[1]2021-01'!D75</f>
        <v>932952</v>
      </c>
      <c r="E75" s="334">
        <f>'[1]2021-01'!E75</f>
        <v>932952</v>
      </c>
      <c r="F75" s="334">
        <f>'[1]2021-01'!F75</f>
        <v>654966</v>
      </c>
      <c r="G75" s="334">
        <f>'[1]2021-01'!G75</f>
        <v>48790</v>
      </c>
      <c r="H75" s="347">
        <f>'[1]2021-01'!H75</f>
        <v>0</v>
      </c>
      <c r="I75" s="347">
        <f>'[1]2021-01'!I75</f>
        <v>0</v>
      </c>
      <c r="J75" s="347">
        <f>'[1]2021-01'!J75</f>
        <v>0</v>
      </c>
    </row>
    <row r="76" spans="1:10" ht="25.5" x14ac:dyDescent="0.2">
      <c r="A76" s="39">
        <v>3</v>
      </c>
      <c r="B76" s="37" t="s">
        <v>84</v>
      </c>
      <c r="C76" s="334">
        <f>'[1]2021-01'!C76</f>
        <v>628718</v>
      </c>
      <c r="D76" s="334">
        <f>'[1]2021-01'!D76</f>
        <v>628718</v>
      </c>
      <c r="E76" s="334">
        <f>'[1]2021-01'!E76</f>
        <v>628718</v>
      </c>
      <c r="F76" s="334">
        <f>'[1]2021-01'!F76</f>
        <v>0</v>
      </c>
      <c r="G76" s="334">
        <f>'[1]2021-01'!G76</f>
        <v>0</v>
      </c>
      <c r="H76" s="347">
        <f>'[1]2021-01'!H76</f>
        <v>0</v>
      </c>
      <c r="I76" s="347">
        <f>'[1]2021-01'!I76</f>
        <v>0</v>
      </c>
      <c r="J76" s="347">
        <f>'[1]2021-01'!J76</f>
        <v>0</v>
      </c>
    </row>
    <row r="77" spans="1:10" ht="25.5" x14ac:dyDescent="0.2">
      <c r="A77" s="40" t="s">
        <v>85</v>
      </c>
      <c r="B77" s="41" t="s">
        <v>86</v>
      </c>
      <c r="C77" s="348">
        <f>'[1]2021-01'!C77</f>
        <v>208500</v>
      </c>
      <c r="D77" s="348">
        <f>'[1]2021-01'!D77</f>
        <v>208500</v>
      </c>
      <c r="E77" s="348">
        <f>'[1]2021-01'!E77</f>
        <v>3150</v>
      </c>
      <c r="F77" s="348">
        <f>'[1]2021-01'!F77</f>
        <v>166600</v>
      </c>
      <c r="G77" s="348">
        <f>'[1]2021-01'!G77</f>
        <v>166600</v>
      </c>
      <c r="H77" s="349">
        <f>'[1]2021-01'!H77</f>
        <v>0</v>
      </c>
      <c r="I77" s="349">
        <f>'[1]2021-01'!I77</f>
        <v>0</v>
      </c>
      <c r="J77" s="349">
        <f>'[1]2021-01'!J77</f>
        <v>0</v>
      </c>
    </row>
    <row r="78" spans="1:10" x14ac:dyDescent="0.2">
      <c r="D78" s="5"/>
      <c r="G78" s="5"/>
    </row>
    <row r="79" spans="1:10" x14ac:dyDescent="0.2">
      <c r="D79" s="5"/>
      <c r="G79" s="5"/>
    </row>
    <row r="80" spans="1:10" x14ac:dyDescent="0.2">
      <c r="A80" s="357"/>
      <c r="B80" s="357"/>
      <c r="C80" s="357"/>
      <c r="D80" s="357"/>
      <c r="E80" s="357"/>
      <c r="F80" s="357"/>
      <c r="G80" s="357"/>
      <c r="H80" s="357"/>
      <c r="I80" s="357"/>
      <c r="J80" s="357"/>
    </row>
    <row r="81" spans="7:7" x14ac:dyDescent="0.2">
      <c r="G81" s="5"/>
    </row>
  </sheetData>
  <mergeCells count="14">
    <mergeCell ref="H7:J7"/>
    <mergeCell ref="A80:B80"/>
    <mergeCell ref="C80:J80"/>
    <mergeCell ref="H1:J1"/>
    <mergeCell ref="A2:J2"/>
    <mergeCell ref="A3:J3"/>
    <mergeCell ref="A4:J4"/>
    <mergeCell ref="H6:J6"/>
    <mergeCell ref="A7:A8"/>
    <mergeCell ref="B7:B8"/>
    <mergeCell ref="C7:D7"/>
    <mergeCell ref="E7:E8"/>
    <mergeCell ref="F7:G7"/>
    <mergeCell ref="A5:J5"/>
  </mergeCells>
  <printOptions horizontalCentered="1"/>
  <pageMargins left="0.7" right="0.7" top="0.75" bottom="0.75" header="0.3" footer="0.3"/>
  <pageSetup paperSize="9" scale="94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A3" sqref="A3:F3"/>
    </sheetView>
  </sheetViews>
  <sheetFormatPr defaultColWidth="9.125" defaultRowHeight="15" x14ac:dyDescent="0.2"/>
  <cols>
    <col min="1" max="1" width="5.125" style="45" customWidth="1"/>
    <col min="2" max="2" width="40.875" style="45" customWidth="1"/>
    <col min="3" max="6" width="11.125" style="45" customWidth="1"/>
    <col min="7" max="16384" width="9.125" style="45"/>
  </cols>
  <sheetData>
    <row r="1" spans="1:6" ht="17.25" x14ac:dyDescent="0.3">
      <c r="A1" s="43"/>
      <c r="B1" s="44"/>
      <c r="E1" s="366" t="s">
        <v>126</v>
      </c>
      <c r="F1" s="366"/>
    </row>
    <row r="2" spans="1:6" ht="15.75" x14ac:dyDescent="0.2">
      <c r="A2" s="367" t="s">
        <v>127</v>
      </c>
      <c r="B2" s="367"/>
      <c r="C2" s="367"/>
      <c r="D2" s="367"/>
      <c r="E2" s="367"/>
      <c r="F2" s="367"/>
    </row>
    <row r="3" spans="1:6" ht="15.75" x14ac:dyDescent="0.25">
      <c r="A3" s="411" t="s">
        <v>652</v>
      </c>
      <c r="B3" s="411"/>
      <c r="C3" s="411"/>
      <c r="D3" s="411"/>
      <c r="E3" s="411"/>
      <c r="F3" s="411"/>
    </row>
    <row r="4" spans="1:6" ht="15.75" x14ac:dyDescent="0.25">
      <c r="A4" s="358" t="s">
        <v>649</v>
      </c>
      <c r="B4" s="358"/>
      <c r="C4" s="358"/>
      <c r="D4" s="358"/>
      <c r="E4" s="358"/>
      <c r="F4" s="358"/>
    </row>
    <row r="5" spans="1:6" ht="15.75" x14ac:dyDescent="0.25">
      <c r="E5" s="366" t="s">
        <v>128</v>
      </c>
      <c r="F5" s="366"/>
    </row>
    <row r="6" spans="1:6" s="46" customFormat="1" ht="16.5" x14ac:dyDescent="0.25">
      <c r="A6" s="368" t="s">
        <v>1</v>
      </c>
      <c r="B6" s="368" t="s">
        <v>2</v>
      </c>
      <c r="C6" s="371" t="s">
        <v>129</v>
      </c>
      <c r="D6" s="374" t="s">
        <v>130</v>
      </c>
      <c r="E6" s="375"/>
      <c r="F6" s="376"/>
    </row>
    <row r="7" spans="1:6" s="46" customFormat="1" ht="16.5" x14ac:dyDescent="0.25">
      <c r="A7" s="369"/>
      <c r="B7" s="369"/>
      <c r="C7" s="372"/>
      <c r="D7" s="371" t="s">
        <v>131</v>
      </c>
      <c r="E7" s="374" t="s">
        <v>132</v>
      </c>
      <c r="F7" s="376"/>
    </row>
    <row r="8" spans="1:6" s="46" customFormat="1" ht="16.5" x14ac:dyDescent="0.25">
      <c r="A8" s="370"/>
      <c r="B8" s="370"/>
      <c r="C8" s="373"/>
      <c r="D8" s="377"/>
      <c r="E8" s="47" t="s">
        <v>133</v>
      </c>
      <c r="F8" s="47" t="s">
        <v>134</v>
      </c>
    </row>
    <row r="9" spans="1:6" s="48" customFormat="1" ht="17.25" x14ac:dyDescent="0.3">
      <c r="A9" s="83"/>
      <c r="B9" s="84" t="s">
        <v>135</v>
      </c>
      <c r="C9" s="85">
        <f>'[1]2021-02'!C8</f>
        <v>13679089</v>
      </c>
      <c r="D9" s="85">
        <f>'[1]2021-02'!D8</f>
        <v>13108462</v>
      </c>
      <c r="E9" s="85">
        <f>'[1]2021-02'!E8</f>
        <v>5893749.8755162749</v>
      </c>
      <c r="F9" s="85">
        <f>'[1]2021-02'!F8</f>
        <v>7214712.1244837251</v>
      </c>
    </row>
    <row r="10" spans="1:6" s="48" customFormat="1" ht="17.25" x14ac:dyDescent="0.3">
      <c r="A10" s="86" t="s">
        <v>7</v>
      </c>
      <c r="B10" s="87" t="s">
        <v>136</v>
      </c>
      <c r="C10" s="88">
        <f>'[1]2021-02'!C9</f>
        <v>5500000</v>
      </c>
      <c r="D10" s="88">
        <f>'[1]2021-02'!D9</f>
        <v>5428400</v>
      </c>
      <c r="E10" s="88">
        <f>'[1]2021-02'!E9</f>
        <v>1964370</v>
      </c>
      <c r="F10" s="88">
        <f>'[1]2021-02'!F9</f>
        <v>3464030</v>
      </c>
    </row>
    <row r="11" spans="1:6" s="48" customFormat="1" ht="17.25" x14ac:dyDescent="0.3">
      <c r="A11" s="86"/>
      <c r="B11" s="89" t="s">
        <v>137</v>
      </c>
      <c r="C11" s="88"/>
      <c r="D11" s="88"/>
      <c r="E11" s="90"/>
      <c r="F11" s="90"/>
    </row>
    <row r="12" spans="1:6" s="48" customFormat="1" ht="17.25" x14ac:dyDescent="0.3">
      <c r="A12" s="49">
        <v>1</v>
      </c>
      <c r="B12" s="50" t="s">
        <v>8</v>
      </c>
      <c r="C12" s="51">
        <f>'[1]2021-02'!C11</f>
        <v>5200000</v>
      </c>
      <c r="D12" s="51">
        <f>'[1]2021-02'!D11</f>
        <v>4928400</v>
      </c>
      <c r="E12" s="52">
        <f>'[1]2021-02'!E11</f>
        <v>1464370</v>
      </c>
      <c r="F12" s="52">
        <f>'[1]2021-02'!F11</f>
        <v>3464030</v>
      </c>
    </row>
    <row r="13" spans="1:6" s="48" customFormat="1" ht="17.25" x14ac:dyDescent="0.3">
      <c r="A13" s="49">
        <v>2</v>
      </c>
      <c r="B13" s="50" t="s">
        <v>50</v>
      </c>
      <c r="C13" s="51">
        <f>'[1]2021-02'!C12</f>
        <v>300000</v>
      </c>
      <c r="D13" s="51">
        <f>'[1]2021-02'!D12</f>
        <v>500000</v>
      </c>
      <c r="E13" s="52">
        <f>'[1]2021-02'!E12</f>
        <v>500000</v>
      </c>
      <c r="F13" s="52">
        <f>'[1]2021-02'!F12</f>
        <v>0</v>
      </c>
    </row>
    <row r="14" spans="1:6" s="48" customFormat="1" ht="17.25" x14ac:dyDescent="0.3">
      <c r="A14" s="91" t="s">
        <v>51</v>
      </c>
      <c r="B14" s="92" t="s">
        <v>138</v>
      </c>
      <c r="C14" s="88">
        <f>'[1]2021-02'!C13</f>
        <v>7970589</v>
      </c>
      <c r="D14" s="88">
        <f>'[1]2021-02'!D13</f>
        <v>7495362</v>
      </c>
      <c r="E14" s="90">
        <f>'[1]2021-02'!E13</f>
        <v>3744679.8755162749</v>
      </c>
      <c r="F14" s="90">
        <f>'[1]2021-02'!F13</f>
        <v>3750682.1244837251</v>
      </c>
    </row>
    <row r="15" spans="1:6" s="48" customFormat="1" ht="17.25" x14ac:dyDescent="0.3">
      <c r="A15" s="91" t="s">
        <v>52</v>
      </c>
      <c r="B15" s="93" t="s">
        <v>139</v>
      </c>
      <c r="C15" s="88">
        <f>'[1]2021-02'!C14</f>
        <v>208500</v>
      </c>
      <c r="D15" s="88">
        <f>'[1]2021-02'!D14</f>
        <v>184700</v>
      </c>
      <c r="E15" s="90">
        <f>'[1]2021-02'!E14</f>
        <v>184700</v>
      </c>
      <c r="F15" s="90">
        <f>'[1]2021-02'!F14</f>
        <v>0</v>
      </c>
    </row>
    <row r="16" spans="1:6" s="53" customFormat="1" ht="16.5" x14ac:dyDescent="0.25">
      <c r="A16" s="91" t="s">
        <v>140</v>
      </c>
      <c r="B16" s="94" t="s">
        <v>141</v>
      </c>
      <c r="C16" s="88">
        <f>'[1]2021-02'!C15</f>
        <v>12894389</v>
      </c>
      <c r="D16" s="88">
        <f>'[1]2021-02'!D15</f>
        <v>12264562</v>
      </c>
      <c r="E16" s="88">
        <f>'[1]2021-02'!E15</f>
        <v>6423729.8755162749</v>
      </c>
      <c r="F16" s="88">
        <f>'[1]2021-02'!F15</f>
        <v>5840832.1244837251</v>
      </c>
    </row>
    <row r="17" spans="1:9" s="46" customFormat="1" ht="16.5" x14ac:dyDescent="0.25">
      <c r="A17" s="54"/>
      <c r="B17" s="55" t="s">
        <v>137</v>
      </c>
      <c r="C17" s="56">
        <f>'[1]2021-02'!C16</f>
        <v>0</v>
      </c>
      <c r="D17" s="56">
        <f>'[1]2021-02'!D16</f>
        <v>0</v>
      </c>
      <c r="E17" s="57">
        <f>'[1]2021-02'!E16</f>
        <v>0</v>
      </c>
      <c r="F17" s="57">
        <f>'[1]2021-02'!F16</f>
        <v>0</v>
      </c>
    </row>
    <row r="18" spans="1:9" s="46" customFormat="1" ht="16.5" x14ac:dyDescent="0.25">
      <c r="A18" s="54">
        <v>1</v>
      </c>
      <c r="B18" s="58" t="s">
        <v>142</v>
      </c>
      <c r="C18" s="51">
        <f>'[1]2021-02'!C17</f>
        <v>4715300</v>
      </c>
      <c r="D18" s="51">
        <f>'[1]2021-02'!D17</f>
        <v>4584500</v>
      </c>
      <c r="E18" s="57">
        <f>'[1]2021-02'!E17</f>
        <v>2494350</v>
      </c>
      <c r="F18" s="57">
        <f>'[1]2021-02'!F17</f>
        <v>2090150</v>
      </c>
    </row>
    <row r="19" spans="1:9" s="46" customFormat="1" ht="16.5" x14ac:dyDescent="0.25">
      <c r="A19" s="54">
        <v>2</v>
      </c>
      <c r="B19" s="50" t="s">
        <v>138</v>
      </c>
      <c r="C19" s="51">
        <f>'[1]2021-02'!C18</f>
        <v>7970589</v>
      </c>
      <c r="D19" s="51">
        <f>'[1]2021-02'!D18</f>
        <v>7495362</v>
      </c>
      <c r="E19" s="57">
        <f>'[1]2021-02'!E18</f>
        <v>3744679.8755162749</v>
      </c>
      <c r="F19" s="57">
        <f>'[1]2021-02'!F18</f>
        <v>3750682.1244837251</v>
      </c>
    </row>
    <row r="20" spans="1:9" s="46" customFormat="1" ht="16.5" x14ac:dyDescent="0.25">
      <c r="A20" s="54">
        <v>3</v>
      </c>
      <c r="B20" s="59" t="s">
        <v>139</v>
      </c>
      <c r="C20" s="51">
        <f>'[1]2021-02'!C19</f>
        <v>208500</v>
      </c>
      <c r="D20" s="51">
        <f>'[1]2021-02'!D19</f>
        <v>184700</v>
      </c>
      <c r="E20" s="52">
        <f>'[1]2021-02'!E19</f>
        <v>184700</v>
      </c>
      <c r="F20" s="60">
        <f>'[1]2021-02'!F19</f>
        <v>0</v>
      </c>
    </row>
    <row r="21" spans="1:9" s="61" customFormat="1" ht="31.5" x14ac:dyDescent="0.25">
      <c r="A21" s="95"/>
      <c r="B21" s="96" t="s">
        <v>143</v>
      </c>
      <c r="C21" s="97">
        <f>'[1]2021-02'!C20</f>
        <v>12894389.327907123</v>
      </c>
      <c r="D21" s="97">
        <f>'[1]2021-02'!D20</f>
        <v>12264561.725451423</v>
      </c>
      <c r="E21" s="97">
        <f>'[1]2021-02'!E20</f>
        <v>6423729.5009676982</v>
      </c>
      <c r="F21" s="97">
        <f>'[1]2021-02'!F20</f>
        <v>5840832.1244837251</v>
      </c>
    </row>
    <row r="22" spans="1:9" ht="15.75" x14ac:dyDescent="0.25">
      <c r="A22" s="98" t="s">
        <v>7</v>
      </c>
      <c r="B22" s="99" t="s">
        <v>102</v>
      </c>
      <c r="C22" s="100">
        <f>'[1]2021-02'!C21</f>
        <v>10750036.327907123</v>
      </c>
      <c r="D22" s="100">
        <f>'[1]2021-02'!D21</f>
        <v>10445657.725451423</v>
      </c>
      <c r="E22" s="100">
        <f>'[1]2021-02'!E21</f>
        <v>4604825.5009676982</v>
      </c>
      <c r="F22" s="100">
        <f>'[1]2021-02'!F21</f>
        <v>5840832.1244837251</v>
      </c>
    </row>
    <row r="23" spans="1:9" ht="15.75" x14ac:dyDescent="0.25">
      <c r="A23" s="101">
        <v>1</v>
      </c>
      <c r="B23" s="94" t="s">
        <v>58</v>
      </c>
      <c r="C23" s="100">
        <f>'[1]2021-02'!C22</f>
        <v>2680658.3779071216</v>
      </c>
      <c r="D23" s="100">
        <f>'[1]2021-02'!D22</f>
        <v>3014735.9173332299</v>
      </c>
      <c r="E23" s="100">
        <f>'[1]2021-02'!E22</f>
        <v>1603405.8173332298</v>
      </c>
      <c r="F23" s="100">
        <f>'[1]2021-02'!F22</f>
        <v>1411330.1</v>
      </c>
    </row>
    <row r="24" spans="1:9" ht="15.75" x14ac:dyDescent="0.25">
      <c r="A24" s="63" t="s">
        <v>59</v>
      </c>
      <c r="B24" s="64" t="s">
        <v>103</v>
      </c>
      <c r="C24" s="65">
        <f>'[1]2021-02'!C23</f>
        <v>497261</v>
      </c>
      <c r="D24" s="65">
        <f>'[1]2021-02'!D23</f>
        <v>455400</v>
      </c>
      <c r="E24" s="65">
        <f>'[1]2021-02'!E23</f>
        <v>273240</v>
      </c>
      <c r="F24" s="65">
        <f>'[1]2021-02'!F23</f>
        <v>182159.99999999997</v>
      </c>
    </row>
    <row r="25" spans="1:9" ht="15.75" x14ac:dyDescent="0.25">
      <c r="A25" s="63" t="s">
        <v>60</v>
      </c>
      <c r="B25" s="64" t="s">
        <v>104</v>
      </c>
      <c r="C25" s="66">
        <f>'[1]2021-02'!C24</f>
        <v>1930897.3779071216</v>
      </c>
      <c r="D25" s="66">
        <f>'[1]2021-02'!D24</f>
        <v>2280635.9173332299</v>
      </c>
      <c r="E25" s="66">
        <f>'[1]2021-02'!E24</f>
        <v>1051465.8173332298</v>
      </c>
      <c r="F25" s="66">
        <f>'[1]2021-02'!F24</f>
        <v>1229170.1000000001</v>
      </c>
    </row>
    <row r="26" spans="1:9" s="70" customFormat="1" ht="15.75" x14ac:dyDescent="0.25">
      <c r="A26" s="67" t="s">
        <v>61</v>
      </c>
      <c r="B26" s="68" t="s">
        <v>105</v>
      </c>
      <c r="C26" s="69">
        <f>'[1]2021-02'!C25</f>
        <v>771358.17333229876</v>
      </c>
      <c r="D26" s="69">
        <f>'[1]2021-02'!D25</f>
        <v>945000</v>
      </c>
      <c r="E26" s="69">
        <f>'[1]2021-02'!E25</f>
        <v>460000</v>
      </c>
      <c r="F26" s="69">
        <f>'[1]2021-02'!F25</f>
        <v>485000</v>
      </c>
    </row>
    <row r="27" spans="1:9" s="70" customFormat="1" ht="15.75" x14ac:dyDescent="0.25">
      <c r="A27" s="67" t="s">
        <v>62</v>
      </c>
      <c r="B27" s="55" t="s">
        <v>63</v>
      </c>
      <c r="C27" s="69">
        <f>'[1]2021-02'!C26</f>
        <v>1159539.2045748229</v>
      </c>
      <c r="D27" s="69">
        <f>'[1]2021-02'!D26</f>
        <v>1335635.9173332299</v>
      </c>
      <c r="E27" s="60">
        <f>'[1]2021-02'!E26</f>
        <v>591465.81733322982</v>
      </c>
      <c r="F27" s="69">
        <f>'[1]2021-02'!F26</f>
        <v>744170.10000000009</v>
      </c>
    </row>
    <row r="28" spans="1:9" ht="15.75" x14ac:dyDescent="0.25">
      <c r="A28" s="63" t="s">
        <v>64</v>
      </c>
      <c r="B28" s="64" t="s">
        <v>65</v>
      </c>
      <c r="C28" s="71">
        <f>'[1]2021-02'!C27</f>
        <v>43000</v>
      </c>
      <c r="D28" s="71">
        <f>'[1]2021-02'!D27</f>
        <v>43000</v>
      </c>
      <c r="E28" s="65">
        <f>'[1]2021-02'!E27</f>
        <v>43000</v>
      </c>
      <c r="F28" s="69">
        <f>'[1]2021-02'!F27</f>
        <v>0</v>
      </c>
    </row>
    <row r="29" spans="1:9" ht="15.75" x14ac:dyDescent="0.25">
      <c r="A29" s="63" t="s">
        <v>66</v>
      </c>
      <c r="B29" s="64" t="s">
        <v>106</v>
      </c>
      <c r="C29" s="71">
        <f>'[1]2021-02'!C28</f>
        <v>208500</v>
      </c>
      <c r="D29" s="71">
        <f>'[1]2021-02'!D28</f>
        <v>184700</v>
      </c>
      <c r="E29" s="65">
        <f>'[1]2021-02'!E28</f>
        <v>184700</v>
      </c>
      <c r="F29" s="69">
        <f>'[1]2021-02'!F28</f>
        <v>0</v>
      </c>
    </row>
    <row r="30" spans="1:9" ht="15.75" x14ac:dyDescent="0.25">
      <c r="A30" s="63" t="s">
        <v>107</v>
      </c>
      <c r="B30" s="64" t="s">
        <v>108</v>
      </c>
      <c r="C30" s="71">
        <f>'[1]2021-02'!C29</f>
        <v>0</v>
      </c>
      <c r="D30" s="71">
        <f>'[1]2021-02'!D29</f>
        <v>50000</v>
      </c>
      <c r="E30" s="65">
        <f>'[1]2021-02'!E29</f>
        <v>50000</v>
      </c>
      <c r="F30" s="69">
        <f>'[1]2021-02'!F29</f>
        <v>0</v>
      </c>
    </row>
    <row r="31" spans="1:9" ht="15.75" x14ac:dyDescent="0.25">
      <c r="A31" s="63" t="s">
        <v>109</v>
      </c>
      <c r="B31" s="64" t="s">
        <v>67</v>
      </c>
      <c r="C31" s="71">
        <f>'[1]2021-02'!C30</f>
        <v>1000</v>
      </c>
      <c r="D31" s="71">
        <f>'[1]2021-02'!D30</f>
        <v>1000</v>
      </c>
      <c r="E31" s="65">
        <f>'[1]2021-02'!E30</f>
        <v>1000</v>
      </c>
      <c r="F31" s="69">
        <f>'[1]2021-02'!F30</f>
        <v>0</v>
      </c>
    </row>
    <row r="32" spans="1:9" s="73" customFormat="1" ht="15.75" x14ac:dyDescent="0.25">
      <c r="A32" s="101">
        <v>2</v>
      </c>
      <c r="B32" s="94" t="s">
        <v>68</v>
      </c>
      <c r="C32" s="100">
        <f>'[1]2021-02'!C31</f>
        <v>7772051.9500000002</v>
      </c>
      <c r="D32" s="100">
        <f>'[1]2021-02'!D31</f>
        <v>7208796.8081181934</v>
      </c>
      <c r="E32" s="100">
        <f>'[1]2021-02'!E31</f>
        <v>2901769.6836344684</v>
      </c>
      <c r="F32" s="100">
        <f>'[1]2021-02'!F31</f>
        <v>4307027.1244837251</v>
      </c>
      <c r="G32" s="72"/>
      <c r="I32" s="72"/>
    </row>
    <row r="33" spans="1:7" s="76" customFormat="1" ht="15.75" x14ac:dyDescent="0.25">
      <c r="A33" s="63" t="s">
        <v>69</v>
      </c>
      <c r="B33" s="64" t="s">
        <v>110</v>
      </c>
      <c r="C33" s="71">
        <f>'[1]2021-02'!C32</f>
        <v>1393351</v>
      </c>
      <c r="D33" s="71">
        <f>'[1]2021-02'!D32</f>
        <v>1307025.4441573885</v>
      </c>
      <c r="E33" s="74">
        <f>'[1]2021-02'!E32</f>
        <v>891663.97491061222</v>
      </c>
      <c r="F33" s="65">
        <f>'[1]2021-02'!F32</f>
        <v>0</v>
      </c>
    </row>
    <row r="34" spans="1:7" s="76" customFormat="1" ht="15.75" x14ac:dyDescent="0.25">
      <c r="A34" s="63" t="s">
        <v>70</v>
      </c>
      <c r="B34" s="64" t="s">
        <v>111</v>
      </c>
      <c r="C34" s="71">
        <f>'[1]2021-02'!C33</f>
        <v>3102317</v>
      </c>
      <c r="D34" s="71">
        <f>'[1]2021-02'!D33</f>
        <v>3021231.3067983212</v>
      </c>
      <c r="E34" s="77">
        <f>'[1]2021-02'!E33</f>
        <v>692122.68812612374</v>
      </c>
      <c r="F34" s="65">
        <f>'[1]2021-02'!F33</f>
        <v>2329108.6186721972</v>
      </c>
      <c r="G34" s="75"/>
    </row>
    <row r="35" spans="1:7" ht="15.75" x14ac:dyDescent="0.25">
      <c r="A35" s="63" t="s">
        <v>71</v>
      </c>
      <c r="B35" s="64" t="s">
        <v>112</v>
      </c>
      <c r="C35" s="71">
        <f>'[1]2021-02'!C34</f>
        <v>480352.95</v>
      </c>
      <c r="D35" s="71">
        <f>'[1]2021-02'!D34</f>
        <v>430880.91858062468</v>
      </c>
      <c r="E35" s="78">
        <f>'[1]2021-02'!E34</f>
        <v>358721.62868535006</v>
      </c>
      <c r="F35" s="71">
        <f>'[1]2021-02'!F34</f>
        <v>0</v>
      </c>
    </row>
    <row r="36" spans="1:7" ht="15.75" x14ac:dyDescent="0.25">
      <c r="A36" s="63" t="s">
        <v>72</v>
      </c>
      <c r="B36" s="64" t="s">
        <v>113</v>
      </c>
      <c r="C36" s="71">
        <f>'[1]2021-02'!C35</f>
        <v>104720</v>
      </c>
      <c r="D36" s="71">
        <f>'[1]2021-02'!D35</f>
        <v>93825.779135452409</v>
      </c>
      <c r="E36" s="74">
        <f>'[1]2021-02'!E35</f>
        <v>32792.223381400006</v>
      </c>
      <c r="F36" s="66">
        <f>'[1]2021-02'!F35</f>
        <v>0</v>
      </c>
    </row>
    <row r="37" spans="1:7" ht="15.75" x14ac:dyDescent="0.25">
      <c r="A37" s="63" t="s">
        <v>73</v>
      </c>
      <c r="B37" s="64" t="s">
        <v>114</v>
      </c>
      <c r="C37" s="71">
        <f>'[1]2021-02'!C36</f>
        <v>32550</v>
      </c>
      <c r="D37" s="71">
        <f>'[1]2021-02'!D36</f>
        <v>32796</v>
      </c>
      <c r="E37" s="74">
        <f>'[1]2021-02'!E36</f>
        <v>32795.629949149996</v>
      </c>
      <c r="F37" s="79">
        <f>'[1]2021-02'!F36</f>
        <v>0</v>
      </c>
    </row>
    <row r="38" spans="1:7" ht="15.75" x14ac:dyDescent="0.25">
      <c r="A38" s="63" t="s">
        <v>74</v>
      </c>
      <c r="B38" s="64" t="s">
        <v>115</v>
      </c>
      <c r="C38" s="71">
        <f>'[1]2021-02'!C37</f>
        <v>39865</v>
      </c>
      <c r="D38" s="71">
        <f>'[1]2021-02'!D37</f>
        <v>35717.768193609721</v>
      </c>
      <c r="E38" s="74">
        <f>'[1]2021-02'!E37</f>
        <v>26449.081788099997</v>
      </c>
      <c r="F38" s="79">
        <f>'[1]2021-02'!F37</f>
        <v>0</v>
      </c>
    </row>
    <row r="39" spans="1:7" ht="15.75" x14ac:dyDescent="0.25">
      <c r="A39" s="63" t="s">
        <v>75</v>
      </c>
      <c r="B39" s="64" t="s">
        <v>116</v>
      </c>
      <c r="C39" s="71">
        <f>'[1]2021-02'!C38</f>
        <v>365560</v>
      </c>
      <c r="D39" s="71">
        <f>'[1]2021-02'!D38</f>
        <v>332176.09760080196</v>
      </c>
      <c r="E39" s="74">
        <f>'[1]2021-02'!E38</f>
        <v>124549.40614599999</v>
      </c>
      <c r="F39" s="79">
        <f>'[1]2021-02'!F38</f>
        <v>0</v>
      </c>
    </row>
    <row r="40" spans="1:7" ht="15.75" x14ac:dyDescent="0.25">
      <c r="A40" s="63" t="s">
        <v>76</v>
      </c>
      <c r="B40" s="64" t="s">
        <v>117</v>
      </c>
      <c r="C40" s="71">
        <f>'[1]2021-02'!C39</f>
        <v>1573640</v>
      </c>
      <c r="D40" s="71">
        <f>'[1]2021-02'!D39</f>
        <v>1351640.2364277437</v>
      </c>
      <c r="E40" s="74">
        <f>'[1]2021-02'!E39</f>
        <v>447246.27672962</v>
      </c>
      <c r="F40" s="79">
        <f>'[1]2021-02'!F39</f>
        <v>0</v>
      </c>
    </row>
    <row r="41" spans="1:7" ht="15.75" x14ac:dyDescent="0.25">
      <c r="A41" s="63" t="s">
        <v>77</v>
      </c>
      <c r="B41" s="64" t="s">
        <v>118</v>
      </c>
      <c r="C41" s="71">
        <f>'[1]2021-02'!C40</f>
        <v>154350</v>
      </c>
      <c r="D41" s="71">
        <f>'[1]2021-02'!D40</f>
        <v>138292.67579790947</v>
      </c>
      <c r="E41" s="74">
        <f>'[1]2021-02'!E40</f>
        <v>73757</v>
      </c>
      <c r="F41" s="79">
        <f>'[1]2021-02'!F40</f>
        <v>0</v>
      </c>
    </row>
    <row r="42" spans="1:7" ht="15.75" x14ac:dyDescent="0.25">
      <c r="A42" s="63" t="s">
        <v>78</v>
      </c>
      <c r="B42" s="64" t="s">
        <v>79</v>
      </c>
      <c r="C42" s="71">
        <f>'[1]2021-02'!C41</f>
        <v>316031</v>
      </c>
      <c r="D42" s="71">
        <f>'[1]2021-02'!D41</f>
        <v>283153.69371615892</v>
      </c>
      <c r="E42" s="74">
        <f>'[1]2021-02'!E41</f>
        <v>93258.449426107996</v>
      </c>
      <c r="F42" s="79">
        <f>'[1]2021-02'!F41</f>
        <v>0</v>
      </c>
    </row>
    <row r="43" spans="1:7" ht="15.75" x14ac:dyDescent="0.25">
      <c r="A43" s="63" t="s">
        <v>80</v>
      </c>
      <c r="B43" s="102" t="s">
        <v>119</v>
      </c>
      <c r="C43" s="71">
        <f>'[1]2021-02'!C42</f>
        <v>151630</v>
      </c>
      <c r="D43" s="71">
        <f>'[1]2021-02'!D42</f>
        <v>135855.64257361199</v>
      </c>
      <c r="E43" s="74">
        <f>'[1]2021-02'!E42</f>
        <v>82212.0728409</v>
      </c>
      <c r="F43" s="79">
        <f>'[1]2021-02'!F42</f>
        <v>0</v>
      </c>
    </row>
    <row r="44" spans="1:7" ht="31.5" x14ac:dyDescent="0.25">
      <c r="A44" s="63" t="s">
        <v>120</v>
      </c>
      <c r="B44" s="80" t="s">
        <v>121</v>
      </c>
      <c r="C44" s="71">
        <f>'[1]2021-02'!C43</f>
        <v>57685</v>
      </c>
      <c r="D44" s="71">
        <f>'[1]2021-02'!D43</f>
        <v>46201.245136569974</v>
      </c>
      <c r="E44" s="52">
        <f>'[1]2021-02'!E43</f>
        <v>46201.245136569974</v>
      </c>
      <c r="F44" s="79">
        <f>'[1]2021-02'!F43</f>
        <v>0</v>
      </c>
    </row>
    <row r="45" spans="1:7" s="73" customFormat="1" ht="15.75" x14ac:dyDescent="0.25">
      <c r="A45" s="103">
        <v>3</v>
      </c>
      <c r="B45" s="104" t="s">
        <v>144</v>
      </c>
      <c r="C45" s="105">
        <f>'[1]2021-02'!C44</f>
        <v>43000</v>
      </c>
      <c r="D45" s="105">
        <f>'[1]2021-02'!D44</f>
        <v>17500</v>
      </c>
      <c r="E45" s="106">
        <f>'[1]2021-02'!E44</f>
        <v>8750</v>
      </c>
      <c r="F45" s="107">
        <f>'[1]2021-02'!F44</f>
        <v>8749.9</v>
      </c>
    </row>
    <row r="46" spans="1:7" s="73" customFormat="1" ht="15.75" x14ac:dyDescent="0.25">
      <c r="A46" s="103">
        <v>4</v>
      </c>
      <c r="B46" s="104" t="s">
        <v>81</v>
      </c>
      <c r="C46" s="105">
        <f>'[1]2021-02'!C45</f>
        <v>1000</v>
      </c>
      <c r="D46" s="105">
        <f>'[1]2021-02'!D45</f>
        <v>1000</v>
      </c>
      <c r="E46" s="106">
        <f>'[1]2021-02'!E45</f>
        <v>1000</v>
      </c>
      <c r="F46" s="107">
        <f>'[1]2021-02'!F45</f>
        <v>0</v>
      </c>
    </row>
    <row r="47" spans="1:7" s="73" customFormat="1" ht="15.75" x14ac:dyDescent="0.25">
      <c r="A47" s="101">
        <v>5</v>
      </c>
      <c r="B47" s="94" t="s">
        <v>123</v>
      </c>
      <c r="C47" s="105">
        <f>'[1]2021-02'!C46</f>
        <v>253326</v>
      </c>
      <c r="D47" s="105">
        <f>'[1]2021-02'!D46</f>
        <v>203625</v>
      </c>
      <c r="E47" s="106">
        <f>'[1]2021-02'!E46</f>
        <v>89900</v>
      </c>
      <c r="F47" s="107">
        <f>'[1]2021-02'!F46</f>
        <v>113725</v>
      </c>
    </row>
    <row r="48" spans="1:7" s="76" customFormat="1" ht="31.5" x14ac:dyDescent="0.25">
      <c r="A48" s="108" t="s">
        <v>51</v>
      </c>
      <c r="B48" s="109" t="s">
        <v>82</v>
      </c>
      <c r="C48" s="81">
        <f>'[1]2021-02'!C47</f>
        <v>2144353</v>
      </c>
      <c r="D48" s="81">
        <f>'[1]2021-02'!D47</f>
        <v>1818904</v>
      </c>
      <c r="E48" s="82">
        <f>'[1]2021-02'!E47</f>
        <v>1818904</v>
      </c>
      <c r="F48" s="81">
        <f>'[1]2021-02'!F47</f>
        <v>0</v>
      </c>
    </row>
    <row r="49" spans="5:6" x14ac:dyDescent="0.2">
      <c r="E49" s="62"/>
      <c r="F49" s="62"/>
    </row>
  </sheetData>
  <mergeCells count="11">
    <mergeCell ref="E1:F1"/>
    <mergeCell ref="A2:F2"/>
    <mergeCell ref="A3:F3"/>
    <mergeCell ref="E5:F5"/>
    <mergeCell ref="A6:A8"/>
    <mergeCell ref="B6:B8"/>
    <mergeCell ref="C6:C8"/>
    <mergeCell ref="D6:F6"/>
    <mergeCell ref="D7:D8"/>
    <mergeCell ref="E7:F7"/>
    <mergeCell ref="A4:F4"/>
  </mergeCells>
  <pageMargins left="0.7" right="0.31" top="0.28999999999999998" bottom="0.21" header="0.2" footer="0.21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9"/>
  <sheetViews>
    <sheetView workbookViewId="0">
      <selection activeCell="A3" sqref="A3:H3"/>
    </sheetView>
  </sheetViews>
  <sheetFormatPr defaultRowHeight="14.25" x14ac:dyDescent="0.2"/>
  <cols>
    <col min="1" max="1" width="4.25" customWidth="1"/>
    <col min="2" max="2" width="27" customWidth="1"/>
  </cols>
  <sheetData>
    <row r="1" spans="1:8" ht="15.75" x14ac:dyDescent="0.25">
      <c r="A1" s="110"/>
      <c r="B1" s="111"/>
      <c r="C1" s="112"/>
      <c r="D1" s="379"/>
      <c r="E1" s="379"/>
      <c r="F1" s="379" t="s">
        <v>145</v>
      </c>
      <c r="G1" s="379"/>
      <c r="H1" s="113"/>
    </row>
    <row r="2" spans="1:8" x14ac:dyDescent="0.2">
      <c r="A2" s="360" t="s">
        <v>146</v>
      </c>
      <c r="B2" s="360"/>
      <c r="C2" s="360"/>
      <c r="D2" s="360"/>
      <c r="E2" s="360"/>
      <c r="F2" s="360"/>
      <c r="G2" s="360"/>
      <c r="H2" s="360"/>
    </row>
    <row r="3" spans="1:8" ht="14.25" customHeight="1" x14ac:dyDescent="0.2">
      <c r="A3" s="410" t="s">
        <v>651</v>
      </c>
      <c r="B3" s="410"/>
      <c r="C3" s="410"/>
      <c r="D3" s="410"/>
      <c r="E3" s="410"/>
      <c r="F3" s="410"/>
      <c r="G3" s="410"/>
      <c r="H3" s="410"/>
    </row>
    <row r="4" spans="1:8" ht="12.75" customHeight="1" x14ac:dyDescent="0.2">
      <c r="A4" s="378" t="s">
        <v>647</v>
      </c>
      <c r="B4" s="378"/>
      <c r="C4" s="378"/>
      <c r="D4" s="378"/>
      <c r="E4" s="378"/>
      <c r="F4" s="378"/>
      <c r="G4" s="378"/>
      <c r="H4" s="378"/>
    </row>
    <row r="5" spans="1:8" ht="16.5" customHeight="1" x14ac:dyDescent="0.2">
      <c r="A5" s="382" t="s">
        <v>147</v>
      </c>
      <c r="B5" s="382" t="s">
        <v>148</v>
      </c>
      <c r="C5" s="382" t="s">
        <v>129</v>
      </c>
      <c r="D5" s="382"/>
      <c r="E5" s="382"/>
      <c r="F5" s="382" t="s">
        <v>130</v>
      </c>
      <c r="G5" s="382"/>
      <c r="H5" s="382"/>
    </row>
    <row r="6" spans="1:8" x14ac:dyDescent="0.2">
      <c r="A6" s="383"/>
      <c r="B6" s="383"/>
      <c r="C6" s="380" t="s">
        <v>131</v>
      </c>
      <c r="D6" s="382" t="s">
        <v>132</v>
      </c>
      <c r="E6" s="382"/>
      <c r="F6" s="380" t="s">
        <v>131</v>
      </c>
      <c r="G6" s="382" t="s">
        <v>132</v>
      </c>
      <c r="H6" s="382"/>
    </row>
    <row r="7" spans="1:8" ht="7.5" customHeight="1" x14ac:dyDescent="0.2">
      <c r="A7" s="383"/>
      <c r="B7" s="383"/>
      <c r="C7" s="384"/>
      <c r="D7" s="382"/>
      <c r="E7" s="382"/>
      <c r="F7" s="384"/>
      <c r="G7" s="382"/>
      <c r="H7" s="382"/>
    </row>
    <row r="8" spans="1:8" x14ac:dyDescent="0.2">
      <c r="A8" s="383"/>
      <c r="B8" s="383"/>
      <c r="C8" s="384"/>
      <c r="D8" s="380" t="s">
        <v>149</v>
      </c>
      <c r="E8" s="380" t="s">
        <v>150</v>
      </c>
      <c r="F8" s="384"/>
      <c r="G8" s="380" t="s">
        <v>149</v>
      </c>
      <c r="H8" s="380" t="s">
        <v>150</v>
      </c>
    </row>
    <row r="9" spans="1:8" ht="24" customHeight="1" x14ac:dyDescent="0.2">
      <c r="A9" s="381"/>
      <c r="B9" s="381"/>
      <c r="C9" s="384"/>
      <c r="D9" s="381"/>
      <c r="E9" s="381"/>
      <c r="F9" s="381"/>
      <c r="G9" s="381"/>
      <c r="H9" s="381"/>
    </row>
    <row r="10" spans="1:8" x14ac:dyDescent="0.2">
      <c r="A10" s="311"/>
      <c r="B10" s="114" t="s">
        <v>151</v>
      </c>
      <c r="C10" s="115">
        <f>'[1]2021-03'!C11</f>
        <v>7283918.7905064356</v>
      </c>
      <c r="D10" s="115">
        <f>'[1]2021-03'!D11</f>
        <v>1080740.2063876372</v>
      </c>
      <c r="E10" s="115">
        <f>'[1]2021-03'!E11</f>
        <v>6203178.5841187984</v>
      </c>
      <c r="F10" s="115">
        <f>'[1]2021-03'!N11</f>
        <v>6423729.4944531647</v>
      </c>
      <c r="G10" s="115">
        <f>'[1]2021-03'!O11</f>
        <v>1101337.1621892459</v>
      </c>
      <c r="H10" s="115">
        <f>'[1]2021-03'!P11</f>
        <v>5322392.3322639177</v>
      </c>
    </row>
    <row r="11" spans="1:8" x14ac:dyDescent="0.2">
      <c r="A11" s="116" t="s">
        <v>57</v>
      </c>
      <c r="B11" s="117" t="s">
        <v>152</v>
      </c>
      <c r="C11" s="118">
        <f>'[1]2021-03'!C12</f>
        <v>3397883.9916571663</v>
      </c>
      <c r="D11" s="118">
        <f>'[1]2021-03'!D12</f>
        <v>1080740.2063876372</v>
      </c>
      <c r="E11" s="118">
        <f>'[1]2021-03'!E12</f>
        <v>2317143.78526953</v>
      </c>
      <c r="F11" s="118">
        <f>'[1]2021-03'!N12</f>
        <v>2901769.6771199349</v>
      </c>
      <c r="G11" s="118">
        <f>'[1]2021-03'!O12</f>
        <v>1101337.1621892459</v>
      </c>
      <c r="H11" s="118">
        <f>'[1]2021-03'!P12</f>
        <v>1800432.5149306881</v>
      </c>
    </row>
    <row r="12" spans="1:8" ht="25.5" x14ac:dyDescent="0.2">
      <c r="A12" s="119" t="s">
        <v>153</v>
      </c>
      <c r="B12" s="354" t="s">
        <v>154</v>
      </c>
      <c r="C12" s="118">
        <f>'[1]2021-03'!C13</f>
        <v>487149.69924652</v>
      </c>
      <c r="D12" s="118">
        <f>'[1]2021-03'!D13</f>
        <v>347910.69924652</v>
      </c>
      <c r="E12" s="118">
        <f>'[1]2021-03'!E13</f>
        <v>139239</v>
      </c>
      <c r="F12" s="118">
        <f>'[1]2021-03'!N13</f>
        <v>447246.27672962</v>
      </c>
      <c r="G12" s="118">
        <f>'[1]2021-03'!O13</f>
        <v>350405.27672962</v>
      </c>
      <c r="H12" s="118">
        <f>'[1]2021-03'!P13</f>
        <v>96841</v>
      </c>
    </row>
    <row r="13" spans="1:8" x14ac:dyDescent="0.2">
      <c r="A13" s="119" t="s">
        <v>7</v>
      </c>
      <c r="B13" s="120" t="s">
        <v>155</v>
      </c>
      <c r="C13" s="118">
        <f>'[1]2021-03'!C14</f>
        <v>249615.36923484001</v>
      </c>
      <c r="D13" s="118">
        <f>'[1]2021-03'!D14</f>
        <v>241230.36923484001</v>
      </c>
      <c r="E13" s="118">
        <f>'[1]2021-03'!E14</f>
        <v>8385</v>
      </c>
      <c r="F13" s="118">
        <f>'[1]2021-03'!N14</f>
        <v>247865.28194588001</v>
      </c>
      <c r="G13" s="118">
        <f>'[1]2021-03'!O14</f>
        <v>240122.28194588001</v>
      </c>
      <c r="H13" s="118">
        <f>'[1]2021-03'!P14</f>
        <v>7743</v>
      </c>
    </row>
    <row r="14" spans="1:8" x14ac:dyDescent="0.2">
      <c r="A14" s="121">
        <v>1</v>
      </c>
      <c r="B14" s="122" t="s">
        <v>156</v>
      </c>
      <c r="C14" s="123">
        <f>'[1]2021-03'!C15</f>
        <v>7362.0109620000003</v>
      </c>
      <c r="D14" s="123">
        <f>'[1]2021-03'!D15</f>
        <v>6862.0109620000003</v>
      </c>
      <c r="E14" s="123">
        <f>'[1]2021-03'!E15</f>
        <v>500</v>
      </c>
      <c r="F14" s="124">
        <f>'[1]2021-03'!N15</f>
        <v>6703.5001649999995</v>
      </c>
      <c r="G14" s="124">
        <f>'[1]2021-03'!O15</f>
        <v>6203.5001649999995</v>
      </c>
      <c r="H14" s="124">
        <f>'[1]2021-03'!P15</f>
        <v>500</v>
      </c>
    </row>
    <row r="15" spans="1:8" x14ac:dyDescent="0.2">
      <c r="A15" s="121">
        <v>2</v>
      </c>
      <c r="B15" s="122" t="s">
        <v>157</v>
      </c>
      <c r="C15" s="123">
        <f>'[1]2021-03'!C16</f>
        <v>6917.8675600000015</v>
      </c>
      <c r="D15" s="123">
        <f>'[1]2021-03'!D16</f>
        <v>6867.8675600000015</v>
      </c>
      <c r="E15" s="123">
        <f>'[1]2021-03'!E16</f>
        <v>50</v>
      </c>
      <c r="F15" s="124">
        <f>'[1]2021-03'!N16</f>
        <v>6414.9270370000004</v>
      </c>
      <c r="G15" s="124">
        <f>'[1]2021-03'!O16</f>
        <v>6264.9270370000004</v>
      </c>
      <c r="H15" s="124">
        <f>'[1]2021-03'!P16</f>
        <v>150</v>
      </c>
    </row>
    <row r="16" spans="1:8" x14ac:dyDescent="0.2">
      <c r="A16" s="121">
        <v>3</v>
      </c>
      <c r="B16" s="122" t="s">
        <v>158</v>
      </c>
      <c r="C16" s="123">
        <f>'[1]2021-03'!C17</f>
        <v>4526.42582932</v>
      </c>
      <c r="D16" s="123">
        <f>'[1]2021-03'!D17</f>
        <v>4526.42582932</v>
      </c>
      <c r="E16" s="123">
        <f>'[1]2021-03'!E17</f>
        <v>0</v>
      </c>
      <c r="F16" s="124">
        <f>'[1]2021-03'!N17</f>
        <v>4477.4523680000002</v>
      </c>
      <c r="G16" s="124">
        <f>'[1]2021-03'!O17</f>
        <v>4477.4523680000002</v>
      </c>
      <c r="H16" s="124">
        <f>'[1]2021-03'!P17</f>
        <v>0</v>
      </c>
    </row>
    <row r="17" spans="1:8" x14ac:dyDescent="0.2">
      <c r="A17" s="121">
        <v>4</v>
      </c>
      <c r="B17" s="122" t="s">
        <v>159</v>
      </c>
      <c r="C17" s="123">
        <f>'[1]2021-03'!C18</f>
        <v>2848.0995087199999</v>
      </c>
      <c r="D17" s="123">
        <f>'[1]2021-03'!D18</f>
        <v>2848.0995087199999</v>
      </c>
      <c r="E17" s="123">
        <f>'[1]2021-03'!E18</f>
        <v>0</v>
      </c>
      <c r="F17" s="124">
        <f>'[1]2021-03'!N18</f>
        <v>2652.9415255199997</v>
      </c>
      <c r="G17" s="124">
        <f>'[1]2021-03'!O18</f>
        <v>2652.9415255199997</v>
      </c>
      <c r="H17" s="124">
        <f>'[1]2021-03'!P18</f>
        <v>0</v>
      </c>
    </row>
    <row r="18" spans="1:8" x14ac:dyDescent="0.2">
      <c r="A18" s="121">
        <v>5</v>
      </c>
      <c r="B18" s="122" t="s">
        <v>160</v>
      </c>
      <c r="C18" s="123">
        <f>'[1]2021-03'!C19</f>
        <v>2224.2273240000004</v>
      </c>
      <c r="D18" s="123">
        <f>'[1]2021-03'!D19</f>
        <v>2224.2273240000004</v>
      </c>
      <c r="E18" s="123">
        <f>'[1]2021-03'!E19</f>
        <v>0</v>
      </c>
      <c r="F18" s="124">
        <f>'[1]2021-03'!N19</f>
        <v>2096.2002660000003</v>
      </c>
      <c r="G18" s="124">
        <f>'[1]2021-03'!O19</f>
        <v>2096.2002660000003</v>
      </c>
      <c r="H18" s="124">
        <f>'[1]2021-03'!P19</f>
        <v>0</v>
      </c>
    </row>
    <row r="19" spans="1:8" x14ac:dyDescent="0.2">
      <c r="A19" s="121">
        <v>6</v>
      </c>
      <c r="B19" s="122" t="s">
        <v>161</v>
      </c>
      <c r="C19" s="123">
        <f>'[1]2021-03'!C20</f>
        <v>2816.3408839999997</v>
      </c>
      <c r="D19" s="123">
        <f>'[1]2021-03'!D20</f>
        <v>2766.3408839999997</v>
      </c>
      <c r="E19" s="123">
        <f>'[1]2021-03'!E20</f>
        <v>50</v>
      </c>
      <c r="F19" s="124">
        <f>'[1]2021-03'!N20</f>
        <v>2664.94575824</v>
      </c>
      <c r="G19" s="124">
        <f>'[1]2021-03'!O20</f>
        <v>2614.94575824</v>
      </c>
      <c r="H19" s="124">
        <f>'[1]2021-03'!P20</f>
        <v>50</v>
      </c>
    </row>
    <row r="20" spans="1:8" x14ac:dyDescent="0.2">
      <c r="A20" s="121">
        <v>7</v>
      </c>
      <c r="B20" s="122" t="s">
        <v>162</v>
      </c>
      <c r="C20" s="123">
        <f>'[1]2021-03'!C21</f>
        <v>51621.902992999996</v>
      </c>
      <c r="D20" s="123">
        <f>'[1]2021-03'!D21</f>
        <v>51571.902992999996</v>
      </c>
      <c r="E20" s="123">
        <f>'[1]2021-03'!E21</f>
        <v>50</v>
      </c>
      <c r="F20" s="124">
        <f>'[1]2021-03'!N21</f>
        <v>50488.751187639995</v>
      </c>
      <c r="G20" s="124">
        <f>'[1]2021-03'!O21</f>
        <v>50438.751187639995</v>
      </c>
      <c r="H20" s="124">
        <f>'[1]2021-03'!P21</f>
        <v>50</v>
      </c>
    </row>
    <row r="21" spans="1:8" x14ac:dyDescent="0.2">
      <c r="A21" s="121">
        <v>8</v>
      </c>
      <c r="B21" s="122" t="s">
        <v>163</v>
      </c>
      <c r="C21" s="123">
        <f>'[1]2021-03'!C22</f>
        <v>1520.112349</v>
      </c>
      <c r="D21" s="123">
        <f>'[1]2021-03'!D22</f>
        <v>1520.112349</v>
      </c>
      <c r="E21" s="123">
        <f>'[1]2021-03'!E22</f>
        <v>0</v>
      </c>
      <c r="F21" s="124">
        <f>'[1]2021-03'!N22</f>
        <v>1711.9275480000001</v>
      </c>
      <c r="G21" s="124">
        <f>'[1]2021-03'!O22</f>
        <v>1711.9275480000001</v>
      </c>
      <c r="H21" s="124">
        <f>'[1]2021-03'!P22</f>
        <v>0</v>
      </c>
    </row>
    <row r="22" spans="1:8" x14ac:dyDescent="0.2">
      <c r="A22" s="121">
        <v>9</v>
      </c>
      <c r="B22" s="122" t="s">
        <v>164</v>
      </c>
      <c r="C22" s="123">
        <f>'[1]2021-03'!C23</f>
        <v>5166.5768449999996</v>
      </c>
      <c r="D22" s="123">
        <f>'[1]2021-03'!D23</f>
        <v>4973.5768449999996</v>
      </c>
      <c r="E22" s="123">
        <f>'[1]2021-03'!E23</f>
        <v>193</v>
      </c>
      <c r="F22" s="124">
        <f>'[1]2021-03'!N23</f>
        <v>5465.049860000001</v>
      </c>
      <c r="G22" s="124">
        <f>'[1]2021-03'!O23</f>
        <v>5272.049860000001</v>
      </c>
      <c r="H22" s="124">
        <f>'[1]2021-03'!P23</f>
        <v>193</v>
      </c>
    </row>
    <row r="23" spans="1:8" x14ac:dyDescent="0.2">
      <c r="A23" s="121">
        <v>10</v>
      </c>
      <c r="B23" s="122" t="s">
        <v>165</v>
      </c>
      <c r="C23" s="123">
        <f>'[1]2021-03'!C25</f>
        <v>3198.2778450000001</v>
      </c>
      <c r="D23" s="123">
        <f>'[1]2021-03'!D25</f>
        <v>3198.2778450000001</v>
      </c>
      <c r="E23" s="123">
        <f>'[1]2021-03'!E25</f>
        <v>0</v>
      </c>
      <c r="F23" s="124">
        <f>'[1]2021-03'!N25</f>
        <v>3497.27342404</v>
      </c>
      <c r="G23" s="124">
        <f>'[1]2021-03'!O25</f>
        <v>3497.27342404</v>
      </c>
      <c r="H23" s="124">
        <f>'[1]2021-03'!P25</f>
        <v>0</v>
      </c>
    </row>
    <row r="24" spans="1:8" x14ac:dyDescent="0.2">
      <c r="A24" s="121">
        <v>11</v>
      </c>
      <c r="B24" s="122" t="s">
        <v>166</v>
      </c>
      <c r="C24" s="123">
        <f>'[1]2021-03'!C26</f>
        <v>6044.0395269999999</v>
      </c>
      <c r="D24" s="123">
        <f>'[1]2021-03'!D26</f>
        <v>5444.0395269999999</v>
      </c>
      <c r="E24" s="123">
        <f>'[1]2021-03'!E26</f>
        <v>600</v>
      </c>
      <c r="F24" s="124">
        <f>'[1]2021-03'!N26</f>
        <v>6791.4411860000009</v>
      </c>
      <c r="G24" s="124">
        <f>'[1]2021-03'!O26</f>
        <v>6191.4411860000009</v>
      </c>
      <c r="H24" s="124">
        <f>'[1]2021-03'!P26</f>
        <v>600</v>
      </c>
    </row>
    <row r="25" spans="1:8" x14ac:dyDescent="0.2">
      <c r="A25" s="121">
        <v>12</v>
      </c>
      <c r="B25" s="122" t="s">
        <v>167</v>
      </c>
      <c r="C25" s="123">
        <f>'[1]2021-03'!C27</f>
        <v>2308.8247190000002</v>
      </c>
      <c r="D25" s="123">
        <f>'[1]2021-03'!D27</f>
        <v>1708.8247190000002</v>
      </c>
      <c r="E25" s="123">
        <f>'[1]2021-03'!E27</f>
        <v>600</v>
      </c>
      <c r="F25" s="124">
        <f>'[1]2021-03'!N27</f>
        <v>2216.5013389999999</v>
      </c>
      <c r="G25" s="124">
        <f>'[1]2021-03'!O27</f>
        <v>1616.5013389999999</v>
      </c>
      <c r="H25" s="124">
        <f>'[1]2021-03'!P27</f>
        <v>600</v>
      </c>
    </row>
    <row r="26" spans="1:8" x14ac:dyDescent="0.2">
      <c r="A26" s="121">
        <v>13</v>
      </c>
      <c r="B26" s="122" t="s">
        <v>168</v>
      </c>
      <c r="C26" s="123">
        <f>'[1]2021-03'!C28</f>
        <v>2361.0973039999999</v>
      </c>
      <c r="D26" s="123">
        <f>'[1]2021-03'!D28</f>
        <v>2311.0973039999999</v>
      </c>
      <c r="E26" s="123">
        <f>'[1]2021-03'!E28</f>
        <v>50</v>
      </c>
      <c r="F26" s="124">
        <f>'[1]2021-03'!N28</f>
        <v>2314.6730998400003</v>
      </c>
      <c r="G26" s="124">
        <f>'[1]2021-03'!O28</f>
        <v>2264.6730998400003</v>
      </c>
      <c r="H26" s="124">
        <f>'[1]2021-03'!P28</f>
        <v>50</v>
      </c>
    </row>
    <row r="27" spans="1:8" x14ac:dyDescent="0.2">
      <c r="A27" s="121">
        <v>14</v>
      </c>
      <c r="B27" s="122" t="s">
        <v>169</v>
      </c>
      <c r="C27" s="123">
        <f>'[1]2021-03'!C29</f>
        <v>1534.5639609999998</v>
      </c>
      <c r="D27" s="123">
        <f>'[1]2021-03'!D29</f>
        <v>1464.5639609999998</v>
      </c>
      <c r="E27" s="123">
        <f>'[1]2021-03'!E29</f>
        <v>70</v>
      </c>
      <c r="F27" s="124">
        <f>'[1]2021-03'!N29</f>
        <v>0</v>
      </c>
      <c r="G27" s="124">
        <f>'[1]2021-03'!O29</f>
        <v>0</v>
      </c>
      <c r="H27" s="124">
        <f>'[1]2021-03'!P29</f>
        <v>0</v>
      </c>
    </row>
    <row r="28" spans="1:8" x14ac:dyDescent="0.2">
      <c r="A28" s="121">
        <v>15</v>
      </c>
      <c r="B28" s="122" t="s">
        <v>170</v>
      </c>
      <c r="C28" s="123">
        <f>'[1]2021-03'!C30</f>
        <v>6302.4432275999998</v>
      </c>
      <c r="D28" s="123">
        <f>'[1]2021-03'!D30</f>
        <v>6302.4432275999998</v>
      </c>
      <c r="E28" s="123">
        <f>'[1]2021-03'!E30</f>
        <v>0</v>
      </c>
      <c r="F28" s="124">
        <f>'[1]2021-03'!N30</f>
        <v>6676.493730799999</v>
      </c>
      <c r="G28" s="124">
        <f>'[1]2021-03'!O30</f>
        <v>6676.493730799999</v>
      </c>
      <c r="H28" s="124">
        <f>'[1]2021-03'!P30</f>
        <v>0</v>
      </c>
    </row>
    <row r="29" spans="1:8" x14ac:dyDescent="0.2">
      <c r="A29" s="121">
        <v>16</v>
      </c>
      <c r="B29" s="122" t="s">
        <v>171</v>
      </c>
      <c r="C29" s="123">
        <f>'[1]2021-03'!C31</f>
        <v>13910.332783</v>
      </c>
      <c r="D29" s="123">
        <f>'[1]2021-03'!D31</f>
        <v>13910.332783</v>
      </c>
      <c r="E29" s="123">
        <f>'[1]2021-03'!E31</f>
        <v>0</v>
      </c>
      <c r="F29" s="124">
        <f>'[1]2021-03'!N31</f>
        <v>14279.486839000001</v>
      </c>
      <c r="G29" s="124">
        <f>'[1]2021-03'!O31</f>
        <v>14279.486839000001</v>
      </c>
      <c r="H29" s="124">
        <f>'[1]2021-03'!P31</f>
        <v>0</v>
      </c>
    </row>
    <row r="30" spans="1:8" x14ac:dyDescent="0.2">
      <c r="A30" s="121">
        <v>17</v>
      </c>
      <c r="B30" s="122" t="s">
        <v>172</v>
      </c>
      <c r="C30" s="123">
        <f>'[1]2021-03'!C32</f>
        <v>20709.106331000003</v>
      </c>
      <c r="D30" s="123">
        <f>'[1]2021-03'!D32</f>
        <v>19709.106331000003</v>
      </c>
      <c r="E30" s="123">
        <f>'[1]2021-03'!E32</f>
        <v>1000</v>
      </c>
      <c r="F30" s="124">
        <f>'[1]2021-03'!N32</f>
        <v>21086.608559</v>
      </c>
      <c r="G30" s="124">
        <f>'[1]2021-03'!O32</f>
        <v>20086.608559</v>
      </c>
      <c r="H30" s="124">
        <f>'[1]2021-03'!P32</f>
        <v>1000</v>
      </c>
    </row>
    <row r="31" spans="1:8" x14ac:dyDescent="0.2">
      <c r="A31" s="121">
        <v>18</v>
      </c>
      <c r="B31" s="122" t="s">
        <v>173</v>
      </c>
      <c r="C31" s="123">
        <f>'[1]2021-03'!C33</f>
        <v>5943.2571769999995</v>
      </c>
      <c r="D31" s="123">
        <f>'[1]2021-03'!D33</f>
        <v>5943.2571769999995</v>
      </c>
      <c r="E31" s="123">
        <f>'[1]2021-03'!E33</f>
        <v>0</v>
      </c>
      <c r="F31" s="124">
        <f>'[1]2021-03'!N33</f>
        <v>5788.822537</v>
      </c>
      <c r="G31" s="124">
        <f>'[1]2021-03'!O33</f>
        <v>5788.822537</v>
      </c>
      <c r="H31" s="124">
        <f>'[1]2021-03'!P33</f>
        <v>0</v>
      </c>
    </row>
    <row r="32" spans="1:8" x14ac:dyDescent="0.2">
      <c r="A32" s="121">
        <v>19</v>
      </c>
      <c r="B32" s="122" t="s">
        <v>174</v>
      </c>
      <c r="C32" s="123">
        <f>'[1]2021-03'!C34</f>
        <v>5054.3482519999998</v>
      </c>
      <c r="D32" s="123">
        <f>'[1]2021-03'!D34</f>
        <v>4604.3482519999998</v>
      </c>
      <c r="E32" s="123">
        <f>'[1]2021-03'!E34</f>
        <v>450</v>
      </c>
      <c r="F32" s="124">
        <f>'[1]2021-03'!N34</f>
        <v>5618.8655470799995</v>
      </c>
      <c r="G32" s="124">
        <f>'[1]2021-03'!O34</f>
        <v>5168.8655470799995</v>
      </c>
      <c r="H32" s="124">
        <f>'[1]2021-03'!P34</f>
        <v>450</v>
      </c>
    </row>
    <row r="33" spans="1:8" x14ac:dyDescent="0.2">
      <c r="A33" s="121">
        <v>20</v>
      </c>
      <c r="B33" s="122" t="s">
        <v>175</v>
      </c>
      <c r="C33" s="123">
        <f>'[1]2021-03'!C35</f>
        <v>2671.4610869999997</v>
      </c>
      <c r="D33" s="123">
        <f>'[1]2021-03'!D35</f>
        <v>2671.4610869999997</v>
      </c>
      <c r="E33" s="123">
        <f>'[1]2021-03'!E35</f>
        <v>0</v>
      </c>
      <c r="F33" s="124">
        <f>'[1]2021-03'!N35</f>
        <v>2598.34602576</v>
      </c>
      <c r="G33" s="124">
        <f>'[1]2021-03'!O35</f>
        <v>2598.34602576</v>
      </c>
      <c r="H33" s="124">
        <f>'[1]2021-03'!P35</f>
        <v>0</v>
      </c>
    </row>
    <row r="34" spans="1:8" x14ac:dyDescent="0.2">
      <c r="A34" s="121">
        <v>21</v>
      </c>
      <c r="B34" s="122" t="s">
        <v>176</v>
      </c>
      <c r="C34" s="123">
        <f>'[1]2021-03'!C36</f>
        <v>4205.5765410000004</v>
      </c>
      <c r="D34" s="123">
        <f>'[1]2021-03'!D36</f>
        <v>4205.5765410000004</v>
      </c>
      <c r="E34" s="123">
        <f>'[1]2021-03'!E36</f>
        <v>0</v>
      </c>
      <c r="F34" s="124">
        <f>'[1]2021-03'!N36</f>
        <v>4245.6451230000002</v>
      </c>
      <c r="G34" s="124">
        <f>'[1]2021-03'!O36</f>
        <v>4245.6451230000002</v>
      </c>
      <c r="H34" s="124">
        <f>'[1]2021-03'!P36</f>
        <v>0</v>
      </c>
    </row>
    <row r="35" spans="1:8" x14ac:dyDescent="0.2">
      <c r="A35" s="121">
        <v>22</v>
      </c>
      <c r="B35" s="122" t="s">
        <v>177</v>
      </c>
      <c r="C35" s="123">
        <f>'[1]2021-03'!C37</f>
        <v>5934.3495520000006</v>
      </c>
      <c r="D35" s="123">
        <f>'[1]2021-03'!D37</f>
        <v>5584.3495520000006</v>
      </c>
      <c r="E35" s="123">
        <f>'[1]2021-03'!E37</f>
        <v>350</v>
      </c>
      <c r="F35" s="124">
        <f>'[1]2021-03'!N37</f>
        <v>5653.6045709999999</v>
      </c>
      <c r="G35" s="124">
        <f>'[1]2021-03'!O37</f>
        <v>5303.6045709999999</v>
      </c>
      <c r="H35" s="124">
        <f>'[1]2021-03'!P37</f>
        <v>350</v>
      </c>
    </row>
    <row r="36" spans="1:8" x14ac:dyDescent="0.2">
      <c r="A36" s="121">
        <v>23</v>
      </c>
      <c r="B36" s="122" t="s">
        <v>178</v>
      </c>
      <c r="C36" s="123">
        <f>'[1]2021-03'!C38</f>
        <v>5039.9450649999999</v>
      </c>
      <c r="D36" s="123">
        <f>'[1]2021-03'!D38</f>
        <v>4989.9450649999999</v>
      </c>
      <c r="E36" s="123">
        <f>'[1]2021-03'!E38</f>
        <v>50</v>
      </c>
      <c r="F36" s="124">
        <f>'[1]2021-03'!N38</f>
        <v>5704.9032345600008</v>
      </c>
      <c r="G36" s="124">
        <f>'[1]2021-03'!O38</f>
        <v>5154.9032345600008</v>
      </c>
      <c r="H36" s="124">
        <f>'[1]2021-03'!P38</f>
        <v>550</v>
      </c>
    </row>
    <row r="37" spans="1:8" x14ac:dyDescent="0.2">
      <c r="A37" s="121">
        <v>24</v>
      </c>
      <c r="B37" s="122" t="s">
        <v>179</v>
      </c>
      <c r="C37" s="123">
        <f>'[1]2021-03'!C39</f>
        <v>1388.294457</v>
      </c>
      <c r="D37" s="123">
        <f>'[1]2021-03'!D39</f>
        <v>1316.294457</v>
      </c>
      <c r="E37" s="123">
        <f>'[1]2021-03'!E39</f>
        <v>72</v>
      </c>
      <c r="F37" s="124">
        <f>'[1]2021-03'!N39</f>
        <v>1218.9284240000002</v>
      </c>
      <c r="G37" s="124">
        <f>'[1]2021-03'!O39</f>
        <v>1218.9284240000002</v>
      </c>
      <c r="H37" s="124">
        <f>'[1]2021-03'!P39</f>
        <v>0</v>
      </c>
    </row>
    <row r="38" spans="1:8" x14ac:dyDescent="0.2">
      <c r="A38" s="121">
        <v>25</v>
      </c>
      <c r="B38" s="122" t="s">
        <v>180</v>
      </c>
      <c r="C38" s="123">
        <f>'[1]2021-03'!C40</f>
        <v>6035.6396760000007</v>
      </c>
      <c r="D38" s="123">
        <f>'[1]2021-03'!D40</f>
        <v>4835.6396760000007</v>
      </c>
      <c r="E38" s="123">
        <f>'[1]2021-03'!E40</f>
        <v>1200</v>
      </c>
      <c r="F38" s="124">
        <f>'[1]2021-03'!N40</f>
        <v>5413.2148090000001</v>
      </c>
      <c r="G38" s="124">
        <f>'[1]2021-03'!O40</f>
        <v>4713.2148090000001</v>
      </c>
      <c r="H38" s="124">
        <f>'[1]2021-03'!P40</f>
        <v>700</v>
      </c>
    </row>
    <row r="39" spans="1:8" x14ac:dyDescent="0.2">
      <c r="A39" s="121">
        <v>26</v>
      </c>
      <c r="B39" s="122" t="s">
        <v>181</v>
      </c>
      <c r="C39" s="123">
        <f>'[1]2021-03'!C41</f>
        <v>10193.544658000001</v>
      </c>
      <c r="D39" s="123">
        <f>'[1]2021-03'!D41</f>
        <v>10193.544658000001</v>
      </c>
      <c r="E39" s="123">
        <f>'[1]2021-03'!E41</f>
        <v>0</v>
      </c>
      <c r="F39" s="124">
        <f>'[1]2021-03'!N41</f>
        <v>9820.9645879999989</v>
      </c>
      <c r="G39" s="124">
        <f>'[1]2021-03'!O41</f>
        <v>9820.9645879999989</v>
      </c>
      <c r="H39" s="124">
        <f>'[1]2021-03'!P41</f>
        <v>0</v>
      </c>
    </row>
    <row r="40" spans="1:8" x14ac:dyDescent="0.2">
      <c r="A40" s="121">
        <v>27</v>
      </c>
      <c r="B40" s="122" t="s">
        <v>182</v>
      </c>
      <c r="C40" s="123">
        <f>'[1]2021-03'!C42</f>
        <v>7570.8172509999995</v>
      </c>
      <c r="D40" s="123">
        <f>'[1]2021-03'!D42</f>
        <v>7120.8172509999995</v>
      </c>
      <c r="E40" s="123">
        <f>'[1]2021-03'!E42</f>
        <v>450</v>
      </c>
      <c r="F40" s="124">
        <f>'[1]2021-03'!N42</f>
        <v>8627.4020049999999</v>
      </c>
      <c r="G40" s="124">
        <f>'[1]2021-03'!O42</f>
        <v>8177.4020050000008</v>
      </c>
      <c r="H40" s="124">
        <f>'[1]2021-03'!P42</f>
        <v>450</v>
      </c>
    </row>
    <row r="41" spans="1:8" x14ac:dyDescent="0.2">
      <c r="A41" s="121">
        <v>28</v>
      </c>
      <c r="B41" s="122" t="s">
        <v>183</v>
      </c>
      <c r="C41" s="123">
        <f>'[1]2021-03'!C43</f>
        <v>8315.7357049999991</v>
      </c>
      <c r="D41" s="123">
        <f>'[1]2021-03'!D43</f>
        <v>8215.7357049999991</v>
      </c>
      <c r="E41" s="123">
        <f>'[1]2021-03'!E43</f>
        <v>100</v>
      </c>
      <c r="F41" s="124">
        <f>'[1]2021-03'!N43</f>
        <v>8309.6783480000013</v>
      </c>
      <c r="G41" s="124">
        <f>'[1]2021-03'!O43</f>
        <v>8209.6783480000013</v>
      </c>
      <c r="H41" s="124">
        <f>'[1]2021-03'!P43</f>
        <v>100</v>
      </c>
    </row>
    <row r="42" spans="1:8" x14ac:dyDescent="0.2">
      <c r="A42" s="121">
        <v>29</v>
      </c>
      <c r="B42" s="125" t="s">
        <v>184</v>
      </c>
      <c r="C42" s="23">
        <f>'[1]2021-03'!C44</f>
        <v>5962.3241519999992</v>
      </c>
      <c r="D42" s="23">
        <f>'[1]2021-03'!D44</f>
        <v>5962.3241519999992</v>
      </c>
      <c r="E42" s="23">
        <f>'[1]2021-03'!E44</f>
        <v>0</v>
      </c>
      <c r="F42" s="126">
        <f>'[1]2021-03'!N44</f>
        <v>5690.817376</v>
      </c>
      <c r="G42" s="124">
        <f>'[1]2021-03'!O44</f>
        <v>5690.817376</v>
      </c>
      <c r="H42" s="124">
        <f>'[1]2021-03'!P44</f>
        <v>0</v>
      </c>
    </row>
    <row r="43" spans="1:8" x14ac:dyDescent="0.2">
      <c r="A43" s="121">
        <v>30</v>
      </c>
      <c r="B43" s="125" t="s">
        <v>185</v>
      </c>
      <c r="C43" s="123">
        <f>'[1]2021-03'!C45</f>
        <v>1707.9702169999998</v>
      </c>
      <c r="D43" s="123">
        <f>'[1]2021-03'!D45</f>
        <v>1707.9702169999998</v>
      </c>
      <c r="E43" s="123">
        <f>'[1]2021-03'!E45</f>
        <v>0</v>
      </c>
      <c r="F43" s="124">
        <f>'[1]2021-03'!N45</f>
        <v>1793.2371049999997</v>
      </c>
      <c r="G43" s="124">
        <f>'[1]2021-03'!O45</f>
        <v>1793.2371049999997</v>
      </c>
      <c r="H43" s="124">
        <f>'[1]2021-03'!P45</f>
        <v>0</v>
      </c>
    </row>
    <row r="44" spans="1:8" x14ac:dyDescent="0.2">
      <c r="A44" s="121">
        <v>31</v>
      </c>
      <c r="B44" s="125" t="s">
        <v>186</v>
      </c>
      <c r="C44" s="123">
        <f>'[1]2021-03'!C46</f>
        <v>1173.402261</v>
      </c>
      <c r="D44" s="123">
        <f>'[1]2021-03'!D46</f>
        <v>1173.402261</v>
      </c>
      <c r="E44" s="123">
        <f>'[1]2021-03'!E46</f>
        <v>0</v>
      </c>
      <c r="F44" s="124">
        <f>'[1]2021-03'!N46</f>
        <v>1223.9078969999998</v>
      </c>
      <c r="G44" s="124">
        <f>'[1]2021-03'!O46</f>
        <v>1223.9078969999998</v>
      </c>
      <c r="H44" s="124">
        <f>'[1]2021-03'!P46</f>
        <v>0</v>
      </c>
    </row>
    <row r="45" spans="1:8" x14ac:dyDescent="0.2">
      <c r="A45" s="121">
        <v>32</v>
      </c>
      <c r="B45" s="122" t="s">
        <v>187</v>
      </c>
      <c r="C45" s="123">
        <f>'[1]2021-03'!C47</f>
        <v>4985.702972</v>
      </c>
      <c r="D45" s="123">
        <f>'[1]2021-03'!D47</f>
        <v>4985.702972</v>
      </c>
      <c r="E45" s="123">
        <f>'[1]2021-03'!E47</f>
        <v>0</v>
      </c>
      <c r="F45" s="124">
        <f>'[1]2021-03'!N47</f>
        <v>5798.8197507999994</v>
      </c>
      <c r="G45" s="124">
        <f>'[1]2021-03'!O47</f>
        <v>5798.8197507999994</v>
      </c>
      <c r="H45" s="124">
        <f>'[1]2021-03'!P47</f>
        <v>0</v>
      </c>
    </row>
    <row r="46" spans="1:8" x14ac:dyDescent="0.2">
      <c r="A46" s="121">
        <v>33</v>
      </c>
      <c r="B46" s="122" t="s">
        <v>188</v>
      </c>
      <c r="C46" s="123">
        <f>'[1]2021-03'!C48</f>
        <v>2803.5685091999999</v>
      </c>
      <c r="D46" s="123">
        <f>'[1]2021-03'!D48</f>
        <v>2803.5685091999999</v>
      </c>
      <c r="E46" s="123">
        <f>'[1]2021-03'!E48</f>
        <v>0</v>
      </c>
      <c r="F46" s="124">
        <f>'[1]2021-03'!N48</f>
        <v>2194.3425155999998</v>
      </c>
      <c r="G46" s="124">
        <f>'[1]2021-03'!O48</f>
        <v>2194.3425155999998</v>
      </c>
      <c r="H46" s="124">
        <f>'[1]2021-03'!P48</f>
        <v>0</v>
      </c>
    </row>
    <row r="47" spans="1:8" x14ac:dyDescent="0.2">
      <c r="A47" s="121">
        <v>34</v>
      </c>
      <c r="B47" s="122" t="s">
        <v>189</v>
      </c>
      <c r="C47" s="123">
        <f>'[1]2021-03'!C49</f>
        <v>236.23162200000002</v>
      </c>
      <c r="D47" s="123">
        <f>'[1]2021-03'!D49</f>
        <v>236.23162200000002</v>
      </c>
      <c r="E47" s="123">
        <f>'[1]2021-03'!E49</f>
        <v>0</v>
      </c>
      <c r="F47" s="124">
        <f>'[1]2021-03'!N49</f>
        <v>274.38337799999999</v>
      </c>
      <c r="G47" s="124">
        <f>'[1]2021-03'!O49</f>
        <v>274.38337799999999</v>
      </c>
      <c r="H47" s="124">
        <f>'[1]2021-03'!P49</f>
        <v>0</v>
      </c>
    </row>
    <row r="48" spans="1:8" x14ac:dyDescent="0.2">
      <c r="A48" s="121">
        <v>35</v>
      </c>
      <c r="B48" s="122" t="s">
        <v>190</v>
      </c>
      <c r="C48" s="123">
        <f>'[1]2021-03'!C50</f>
        <v>3942.7717590000002</v>
      </c>
      <c r="D48" s="123">
        <f>'[1]2021-03'!D50</f>
        <v>3892.7717590000002</v>
      </c>
      <c r="E48" s="123">
        <f>'[1]2021-03'!E50</f>
        <v>50</v>
      </c>
      <c r="F48" s="124">
        <f>'[1]2021-03'!N50</f>
        <v>3828.3435999999997</v>
      </c>
      <c r="G48" s="124">
        <f>'[1]2021-03'!O50</f>
        <v>3778.3435999999997</v>
      </c>
      <c r="H48" s="124">
        <f>'[1]2021-03'!P50</f>
        <v>50</v>
      </c>
    </row>
    <row r="49" spans="1:9" x14ac:dyDescent="0.2">
      <c r="A49" s="121">
        <v>36</v>
      </c>
      <c r="B49" s="122" t="s">
        <v>191</v>
      </c>
      <c r="C49" s="123">
        <f>'[1]2021-03'!C51</f>
        <v>6363.2782690000004</v>
      </c>
      <c r="D49" s="123">
        <f>'[1]2021-03'!D51</f>
        <v>4013.2782690000004</v>
      </c>
      <c r="E49" s="123">
        <f>'[1]2021-03'!E51</f>
        <v>2350</v>
      </c>
      <c r="F49" s="124">
        <f>'[1]2021-03'!N51</f>
        <v>5870.7320920000002</v>
      </c>
      <c r="G49" s="124">
        <f>'[1]2021-03'!O51</f>
        <v>4120.7320920000002</v>
      </c>
      <c r="H49" s="124">
        <f>'[1]2021-03'!P51</f>
        <v>1750</v>
      </c>
    </row>
    <row r="50" spans="1:9" x14ac:dyDescent="0.2">
      <c r="A50" s="121">
        <v>37</v>
      </c>
      <c r="B50" s="122" t="s">
        <v>192</v>
      </c>
      <c r="C50" s="123">
        <f>'[1]2021-03'!C52</f>
        <v>3362.8847470000001</v>
      </c>
      <c r="D50" s="123">
        <f>'[1]2021-03'!D52</f>
        <v>3362.8847470000001</v>
      </c>
      <c r="E50" s="123">
        <f>'[1]2021-03'!E52</f>
        <v>0</v>
      </c>
      <c r="F50" s="124">
        <f>'[1]2021-03'!N52</f>
        <v>3283.229566</v>
      </c>
      <c r="G50" s="124">
        <f>'[1]2021-03'!O52</f>
        <v>3283.229566</v>
      </c>
      <c r="H50" s="124">
        <f>'[1]2021-03'!P52</f>
        <v>0</v>
      </c>
    </row>
    <row r="51" spans="1:9" x14ac:dyDescent="0.2">
      <c r="A51" s="121">
        <v>38</v>
      </c>
      <c r="B51" s="122" t="s">
        <v>193</v>
      </c>
      <c r="C51" s="123">
        <f>'[1]2021-03'!C53</f>
        <v>4455.1081809999996</v>
      </c>
      <c r="D51" s="123">
        <f>'[1]2021-03'!D53</f>
        <v>4455.1081809999996</v>
      </c>
      <c r="E51" s="123">
        <f>'[1]2021-03'!E53</f>
        <v>0</v>
      </c>
      <c r="F51" s="124">
        <f>'[1]2021-03'!N53</f>
        <v>4329.3674680000004</v>
      </c>
      <c r="G51" s="124">
        <f>'[1]2021-03'!O53</f>
        <v>4329.3674680000004</v>
      </c>
      <c r="H51" s="124">
        <f>'[1]2021-03'!P53</f>
        <v>0</v>
      </c>
    </row>
    <row r="52" spans="1:9" x14ac:dyDescent="0.2">
      <c r="A52" s="121">
        <v>39</v>
      </c>
      <c r="B52" s="122" t="s">
        <v>194</v>
      </c>
      <c r="C52" s="123">
        <f>'[1]2021-03'!C54</f>
        <v>1250.8141729999998</v>
      </c>
      <c r="D52" s="123">
        <f>'[1]2021-03'!D54</f>
        <v>1150.8141729999998</v>
      </c>
      <c r="E52" s="123">
        <f>'[1]2021-03'!E54</f>
        <v>100</v>
      </c>
      <c r="F52" s="124">
        <f>'[1]2021-03'!N54</f>
        <v>1295.965267</v>
      </c>
      <c r="G52" s="124">
        <f>'[1]2021-03'!O54</f>
        <v>1195.965267</v>
      </c>
      <c r="H52" s="124">
        <f>'[1]2021-03'!P54</f>
        <v>100</v>
      </c>
    </row>
    <row r="53" spans="1:9" x14ac:dyDescent="0.2">
      <c r="A53" s="121">
        <v>40</v>
      </c>
      <c r="B53" s="122" t="s">
        <v>195</v>
      </c>
      <c r="C53" s="123">
        <f>'[1]2021-03'!C55</f>
        <v>1507.3121759999999</v>
      </c>
      <c r="D53" s="123">
        <f>'[1]2021-03'!D55</f>
        <v>1507.3121759999999</v>
      </c>
      <c r="E53" s="123">
        <f>'[1]2021-03'!E55</f>
        <v>0</v>
      </c>
      <c r="F53" s="124">
        <f>'[1]2021-03'!N55</f>
        <v>1689.3153779999998</v>
      </c>
      <c r="G53" s="124">
        <f>'[1]2021-03'!O55</f>
        <v>1689.3153779999998</v>
      </c>
      <c r="H53" s="124">
        <f>'[1]2021-03'!P55</f>
        <v>0</v>
      </c>
    </row>
    <row r="54" spans="1:9" ht="25.5" x14ac:dyDescent="0.2">
      <c r="A54" s="121">
        <v>41</v>
      </c>
      <c r="B54" s="122" t="s">
        <v>196</v>
      </c>
      <c r="C54" s="123">
        <f>'[1]2021-03'!C56</f>
        <v>2338.2920329999997</v>
      </c>
      <c r="D54" s="123">
        <f>'[1]2021-03'!D56</f>
        <v>2338.2920329999997</v>
      </c>
      <c r="E54" s="123">
        <f>'[1]2021-03'!E56</f>
        <v>0</v>
      </c>
      <c r="F54" s="124">
        <f>'[1]2021-03'!N56</f>
        <v>2362.3987429999997</v>
      </c>
      <c r="G54" s="124">
        <f>'[1]2021-03'!O56</f>
        <v>2362.3987429999997</v>
      </c>
      <c r="H54" s="124">
        <f>'[1]2021-03'!P56</f>
        <v>0</v>
      </c>
    </row>
    <row r="55" spans="1:9" x14ac:dyDescent="0.2">
      <c r="A55" s="121">
        <v>42</v>
      </c>
      <c r="B55" s="122" t="s">
        <v>197</v>
      </c>
      <c r="C55" s="123">
        <f>'[1]2021-03'!C57</f>
        <v>1900.7054849999997</v>
      </c>
      <c r="D55" s="123">
        <f>'[1]2021-03'!D57</f>
        <v>1900.7054849999997</v>
      </c>
      <c r="E55" s="123">
        <f>'[1]2021-03'!E57</f>
        <v>0</v>
      </c>
      <c r="F55" s="124">
        <f>'[1]2021-03'!N57</f>
        <v>1946.6803289999998</v>
      </c>
      <c r="G55" s="124">
        <f>'[1]2021-03'!O57</f>
        <v>1946.6803289999998</v>
      </c>
      <c r="H55" s="124">
        <f>'[1]2021-03'!P57</f>
        <v>0</v>
      </c>
    </row>
    <row r="56" spans="1:9" x14ac:dyDescent="0.2">
      <c r="A56" s="121">
        <v>43</v>
      </c>
      <c r="B56" s="122" t="s">
        <v>198</v>
      </c>
      <c r="C56" s="123">
        <f>'[1]2021-03'!C58</f>
        <v>2599.7833050000004</v>
      </c>
      <c r="D56" s="123">
        <f>'[1]2021-03'!D58</f>
        <v>2549.7833050000004</v>
      </c>
      <c r="E56" s="123">
        <f>'[1]2021-03'!E58</f>
        <v>50</v>
      </c>
      <c r="F56" s="124">
        <f>'[1]2021-03'!N58</f>
        <v>2445.1923750000005</v>
      </c>
      <c r="G56" s="124">
        <f>'[1]2021-03'!O58</f>
        <v>2395.1923750000005</v>
      </c>
      <c r="H56" s="124">
        <f>'[1]2021-03'!P58</f>
        <v>50</v>
      </c>
    </row>
    <row r="57" spans="1:9" x14ac:dyDescent="0.2">
      <c r="A57" s="121">
        <v>44</v>
      </c>
      <c r="B57" s="122" t="s">
        <v>199</v>
      </c>
      <c r="C57" s="123">
        <f>'[1]2021-03'!C59</f>
        <v>1300</v>
      </c>
      <c r="D57" s="123">
        <f>'[1]2021-03'!D59</f>
        <v>1300</v>
      </c>
      <c r="E57" s="123">
        <f>'[1]2021-03'!E59</f>
        <v>0</v>
      </c>
      <c r="F57" s="124">
        <f>'[1]2021-03'!N59</f>
        <v>1300</v>
      </c>
      <c r="G57" s="124">
        <f>'[1]2021-03'!O59</f>
        <v>1300</v>
      </c>
      <c r="H57" s="124">
        <f>'[1]2021-03'!P59</f>
        <v>0</v>
      </c>
    </row>
    <row r="58" spans="1:9" x14ac:dyDescent="0.2">
      <c r="A58" s="119" t="s">
        <v>51</v>
      </c>
      <c r="B58" s="120" t="s">
        <v>200</v>
      </c>
      <c r="C58" s="118">
        <f>'[1]2021-03'!C60</f>
        <v>85177.299591960007</v>
      </c>
      <c r="D58" s="118">
        <f>'[1]2021-03'!D60</f>
        <v>72203.299591960007</v>
      </c>
      <c r="E58" s="118">
        <f>'[1]2021-03'!E60</f>
        <v>12974</v>
      </c>
      <c r="F58" s="118">
        <f>'[1]2021-03'!N60</f>
        <v>91066.469852659997</v>
      </c>
      <c r="G58" s="118">
        <f>'[1]2021-03'!O60</f>
        <v>74748.469852659997</v>
      </c>
      <c r="H58" s="118">
        <f>'[1]2021-03'!P60</f>
        <v>16318</v>
      </c>
    </row>
    <row r="59" spans="1:9" x14ac:dyDescent="0.2">
      <c r="A59" s="127"/>
      <c r="B59" s="128" t="s">
        <v>201</v>
      </c>
      <c r="C59" s="123">
        <f>'[1]2021-03'!C61</f>
        <v>57377.816485559997</v>
      </c>
      <c r="D59" s="123">
        <f>'[1]2021-03'!D61</f>
        <v>50877.816485559997</v>
      </c>
      <c r="E59" s="123">
        <f>'[1]2021-03'!E61</f>
        <v>6500</v>
      </c>
      <c r="F59" s="123">
        <f>'[1]2021-03'!N61</f>
        <v>61420.895118259999</v>
      </c>
      <c r="G59" s="123">
        <f>'[1]2021-03'!O61</f>
        <v>53211.895118259999</v>
      </c>
      <c r="H59" s="123">
        <f>'[1]2021-03'!P61</f>
        <v>8209</v>
      </c>
    </row>
    <row r="60" spans="1:9" x14ac:dyDescent="0.2">
      <c r="A60" s="129"/>
      <c r="B60" s="130" t="s">
        <v>137</v>
      </c>
      <c r="C60" s="123"/>
      <c r="D60" s="123"/>
      <c r="E60" s="123"/>
      <c r="F60" s="124"/>
      <c r="G60" s="124"/>
      <c r="H60" s="124"/>
    </row>
    <row r="61" spans="1:9" x14ac:dyDescent="0.2">
      <c r="A61" s="129">
        <v>1.1000000000000001</v>
      </c>
      <c r="B61" s="122" t="s">
        <v>202</v>
      </c>
      <c r="C61" s="123">
        <f>'[1]2021-03'!C63</f>
        <v>7670.2441399999998</v>
      </c>
      <c r="D61" s="123">
        <f>'[1]2021-03'!D63</f>
        <v>7670.2441399999998</v>
      </c>
      <c r="E61" s="123">
        <f>'[1]2021-03'!E63</f>
        <v>0</v>
      </c>
      <c r="F61" s="124">
        <f>'[1]2021-03'!N63</f>
        <v>7684.358612</v>
      </c>
      <c r="G61" s="124">
        <f>'[1]2021-03'!O63</f>
        <v>7684.358612</v>
      </c>
      <c r="H61" s="124">
        <f>'[1]2021-03'!P63</f>
        <v>0</v>
      </c>
      <c r="I61" s="230"/>
    </row>
    <row r="62" spans="1:9" x14ac:dyDescent="0.2">
      <c r="A62" s="127">
        <v>2</v>
      </c>
      <c r="B62" s="122" t="s">
        <v>203</v>
      </c>
      <c r="C62" s="123">
        <f>'[1]2021-03'!C64</f>
        <v>7428.638258</v>
      </c>
      <c r="D62" s="123">
        <f>'[1]2021-03'!D64</f>
        <v>6978.638258</v>
      </c>
      <c r="E62" s="123">
        <f>'[1]2021-03'!E64</f>
        <v>450</v>
      </c>
      <c r="F62" s="124">
        <f>'[1]2021-03'!N64</f>
        <v>8420.1230660000001</v>
      </c>
      <c r="G62" s="124">
        <f>'[1]2021-03'!O64</f>
        <v>7070.1230660000001</v>
      </c>
      <c r="H62" s="124">
        <f>'[1]2021-03'!P64</f>
        <v>1350</v>
      </c>
      <c r="I62" s="230"/>
    </row>
    <row r="63" spans="1:9" x14ac:dyDescent="0.2">
      <c r="A63" s="129">
        <v>2.9</v>
      </c>
      <c r="B63" s="122" t="s">
        <v>204</v>
      </c>
      <c r="C63" s="123">
        <f>'[1]2021-03'!C65</f>
        <v>6601.6112229600003</v>
      </c>
      <c r="D63" s="123">
        <f>'[1]2021-03'!D65</f>
        <v>6601.6112229600003</v>
      </c>
      <c r="E63" s="123">
        <f>'[1]2021-03'!E65</f>
        <v>0</v>
      </c>
      <c r="F63" s="124">
        <f>'[1]2021-03'!N65</f>
        <v>6263.9858202600008</v>
      </c>
      <c r="G63" s="124">
        <f>'[1]2021-03'!O65</f>
        <v>6263.9858202600008</v>
      </c>
      <c r="H63" s="124">
        <f>'[1]2021-03'!P65</f>
        <v>0</v>
      </c>
      <c r="I63" s="230"/>
    </row>
    <row r="64" spans="1:9" x14ac:dyDescent="0.2">
      <c r="A64" s="127">
        <v>3.8</v>
      </c>
      <c r="B64" s="122" t="s">
        <v>205</v>
      </c>
      <c r="C64" s="123">
        <f>'[1]2021-03'!C66</f>
        <v>5203.5347819999997</v>
      </c>
      <c r="D64" s="123">
        <f>'[1]2021-03'!D66</f>
        <v>4553.5347819999997</v>
      </c>
      <c r="E64" s="123">
        <f>'[1]2021-03'!E66</f>
        <v>650</v>
      </c>
      <c r="F64" s="124">
        <f>'[1]2021-03'!N66</f>
        <v>5596.3941420000001</v>
      </c>
      <c r="G64" s="124">
        <f>'[1]2021-03'!O66</f>
        <v>4946.3941420000001</v>
      </c>
      <c r="H64" s="124">
        <f>'[1]2021-03'!P66</f>
        <v>650</v>
      </c>
      <c r="I64" s="230"/>
    </row>
    <row r="65" spans="1:9" x14ac:dyDescent="0.2">
      <c r="A65" s="129">
        <v>4.7</v>
      </c>
      <c r="B65" s="122" t="s">
        <v>206</v>
      </c>
      <c r="C65" s="123">
        <f>'[1]2021-03'!C67</f>
        <v>4183.2760760000001</v>
      </c>
      <c r="D65" s="123">
        <f>'[1]2021-03'!D67</f>
        <v>4033.2760760000001</v>
      </c>
      <c r="E65" s="123">
        <f>'[1]2021-03'!E67</f>
        <v>150</v>
      </c>
      <c r="F65" s="124">
        <f>'[1]2021-03'!N67</f>
        <v>5444.5913819999996</v>
      </c>
      <c r="G65" s="124">
        <f>'[1]2021-03'!O67</f>
        <v>5294.5913819999996</v>
      </c>
      <c r="H65" s="124">
        <f>'[1]2021-03'!P67</f>
        <v>150</v>
      </c>
      <c r="I65" s="230"/>
    </row>
    <row r="66" spans="1:9" x14ac:dyDescent="0.2">
      <c r="A66" s="127">
        <v>5.6</v>
      </c>
      <c r="B66" s="122" t="s">
        <v>207</v>
      </c>
      <c r="C66" s="123">
        <f>'[1]2021-03'!C68</f>
        <v>26290.487110000002</v>
      </c>
      <c r="D66" s="123">
        <f>'[1]2021-03'!D68</f>
        <v>21040.487110000002</v>
      </c>
      <c r="E66" s="123">
        <f>'[1]2021-03'!E68</f>
        <v>5250</v>
      </c>
      <c r="F66" s="124">
        <f>'[1]2021-03'!N68</f>
        <v>28011.417199399999</v>
      </c>
      <c r="G66" s="124">
        <f>'[1]2021-03'!O68</f>
        <v>21952.417199399999</v>
      </c>
      <c r="H66" s="124">
        <f>'[1]2021-03'!P68</f>
        <v>6059</v>
      </c>
      <c r="I66" s="230"/>
    </row>
    <row r="67" spans="1:9" x14ac:dyDescent="0.2">
      <c r="A67" s="129">
        <v>7</v>
      </c>
      <c r="B67" s="122" t="s">
        <v>208</v>
      </c>
      <c r="C67" s="123">
        <f>'[1]2021-03'!C71</f>
        <v>5326.4900292000002</v>
      </c>
      <c r="D67" s="123">
        <f>'[1]2021-03'!D71</f>
        <v>5326.4900292000002</v>
      </c>
      <c r="E67" s="123">
        <f>'[1]2021-03'!E71</f>
        <v>0</v>
      </c>
      <c r="F67" s="124">
        <f>'[1]2021-03'!N71</f>
        <v>5425.7007852000006</v>
      </c>
      <c r="G67" s="124">
        <f>'[1]2021-03'!O71</f>
        <v>5425.7007852000006</v>
      </c>
      <c r="H67" s="124">
        <f>'[1]2021-03'!P71</f>
        <v>0</v>
      </c>
      <c r="I67" s="230"/>
    </row>
    <row r="68" spans="1:9" x14ac:dyDescent="0.2">
      <c r="A68" s="127">
        <v>8</v>
      </c>
      <c r="B68" s="122" t="s">
        <v>209</v>
      </c>
      <c r="C68" s="123">
        <f>'[1]2021-03'!C72</f>
        <v>5860.9491792000008</v>
      </c>
      <c r="D68" s="123">
        <f>'[1]2021-03'!D72</f>
        <v>5360.9491792000008</v>
      </c>
      <c r="E68" s="123">
        <f>'[1]2021-03'!E72</f>
        <v>500</v>
      </c>
      <c r="F68" s="124">
        <f>'[1]2021-03'!N72</f>
        <v>5963.9491792000008</v>
      </c>
      <c r="G68" s="124">
        <f>'[1]2021-03'!O72</f>
        <v>5463.9491792000008</v>
      </c>
      <c r="H68" s="124">
        <f>'[1]2021-03'!P72</f>
        <v>500</v>
      </c>
      <c r="I68" s="230"/>
    </row>
    <row r="69" spans="1:9" x14ac:dyDescent="0.2">
      <c r="A69" s="129">
        <v>9</v>
      </c>
      <c r="B69" s="122" t="s">
        <v>210</v>
      </c>
      <c r="C69" s="123">
        <f>'[1]2021-03'!C73</f>
        <v>16612.043898</v>
      </c>
      <c r="D69" s="123">
        <f>'[1]2021-03'!D73</f>
        <v>10638.043898</v>
      </c>
      <c r="E69" s="123">
        <f>'[1]2021-03'!E73</f>
        <v>5974</v>
      </c>
      <c r="F69" s="124">
        <f>'[1]2021-03'!N73</f>
        <v>18255.924769999998</v>
      </c>
      <c r="G69" s="124">
        <f>'[1]2021-03'!O73</f>
        <v>10646.924769999998</v>
      </c>
      <c r="H69" s="124">
        <f>'[1]2021-03'!P73</f>
        <v>7609</v>
      </c>
      <c r="I69" s="230"/>
    </row>
    <row r="70" spans="1:9" x14ac:dyDescent="0.2">
      <c r="A70" s="119" t="s">
        <v>52</v>
      </c>
      <c r="B70" s="120" t="s">
        <v>211</v>
      </c>
      <c r="C70" s="118">
        <f>'[1]2021-03'!C74</f>
        <v>40857.030419719995</v>
      </c>
      <c r="D70" s="118">
        <f>'[1]2021-03'!D74</f>
        <v>34477.030419719995</v>
      </c>
      <c r="E70" s="118">
        <f>'[1]2021-03'!E74</f>
        <v>6380</v>
      </c>
      <c r="F70" s="118">
        <f>'[1]2021-03'!N74</f>
        <v>41814.524931079999</v>
      </c>
      <c r="G70" s="118">
        <f>'[1]2021-03'!O74</f>
        <v>35534.524931079999</v>
      </c>
      <c r="H70" s="118">
        <f>'[1]2021-03'!P74</f>
        <v>6280</v>
      </c>
    </row>
    <row r="71" spans="1:9" x14ac:dyDescent="0.2">
      <c r="A71" s="127">
        <v>1</v>
      </c>
      <c r="B71" s="122" t="s">
        <v>212</v>
      </c>
      <c r="C71" s="123">
        <f>'[1]2021-03'!C75</f>
        <v>5405.3559339999993</v>
      </c>
      <c r="D71" s="123">
        <f>'[1]2021-03'!D75</f>
        <v>4005.3559339999993</v>
      </c>
      <c r="E71" s="123">
        <f>'[1]2021-03'!E75</f>
        <v>1400</v>
      </c>
      <c r="F71" s="124">
        <f>'[1]2021-03'!N75</f>
        <v>5528.5816670000004</v>
      </c>
      <c r="G71" s="124">
        <f>'[1]2021-03'!O75</f>
        <v>4128.5816670000004</v>
      </c>
      <c r="H71" s="124">
        <f>'[1]2021-03'!P75</f>
        <v>1400</v>
      </c>
    </row>
    <row r="72" spans="1:9" x14ac:dyDescent="0.2">
      <c r="A72" s="127">
        <v>2</v>
      </c>
      <c r="B72" s="122" t="s">
        <v>213</v>
      </c>
      <c r="C72" s="123">
        <f>'[1]2021-03'!C76</f>
        <v>4134.9087400000008</v>
      </c>
      <c r="D72" s="123">
        <f>'[1]2021-03'!D76</f>
        <v>4034.9087400000003</v>
      </c>
      <c r="E72" s="123">
        <f>'[1]2021-03'!E76</f>
        <v>100</v>
      </c>
      <c r="F72" s="124">
        <f>'[1]2021-03'!N76</f>
        <v>4247.7362350000003</v>
      </c>
      <c r="G72" s="124">
        <f>'[1]2021-03'!O76</f>
        <v>4147.7362350000003</v>
      </c>
      <c r="H72" s="124">
        <f>'[1]2021-03'!P76</f>
        <v>100</v>
      </c>
    </row>
    <row r="73" spans="1:9" x14ac:dyDescent="0.2">
      <c r="A73" s="127">
        <v>3</v>
      </c>
      <c r="B73" s="122" t="s">
        <v>214</v>
      </c>
      <c r="C73" s="123">
        <f>'[1]2021-03'!C77</f>
        <v>492.56716900000004</v>
      </c>
      <c r="D73" s="123">
        <f>'[1]2021-03'!D77</f>
        <v>392.56716900000004</v>
      </c>
      <c r="E73" s="123">
        <f>'[1]2021-03'!E77</f>
        <v>100</v>
      </c>
      <c r="F73" s="124">
        <f>'[1]2021-03'!N77</f>
        <v>469.573489</v>
      </c>
      <c r="G73" s="124">
        <f>'[1]2021-03'!O77</f>
        <v>369.573489</v>
      </c>
      <c r="H73" s="124">
        <f>'[1]2021-03'!P77</f>
        <v>100</v>
      </c>
    </row>
    <row r="74" spans="1:9" x14ac:dyDescent="0.2">
      <c r="A74" s="127">
        <v>4</v>
      </c>
      <c r="B74" s="122" t="s">
        <v>215</v>
      </c>
      <c r="C74" s="123">
        <f>'[1]2021-03'!C78</f>
        <v>2295.8386439999999</v>
      </c>
      <c r="D74" s="123">
        <f>'[1]2021-03'!D78</f>
        <v>2295.8386439999999</v>
      </c>
      <c r="E74" s="123">
        <f>'[1]2021-03'!E78</f>
        <v>0</v>
      </c>
      <c r="F74" s="124">
        <f>'[1]2021-03'!N78</f>
        <v>2255.2510440000001</v>
      </c>
      <c r="G74" s="124">
        <f>'[1]2021-03'!O78</f>
        <v>2255.2510440000001</v>
      </c>
      <c r="H74" s="124">
        <f>'[1]2021-03'!P78</f>
        <v>0</v>
      </c>
    </row>
    <row r="75" spans="1:9" x14ac:dyDescent="0.2">
      <c r="A75" s="127">
        <v>5</v>
      </c>
      <c r="B75" s="122" t="s">
        <v>216</v>
      </c>
      <c r="C75" s="123">
        <f>'[1]2021-03'!C79</f>
        <v>5223.6463459999995</v>
      </c>
      <c r="D75" s="123">
        <f>'[1]2021-03'!D79</f>
        <v>4723.6463459999995</v>
      </c>
      <c r="E75" s="123">
        <f>'[1]2021-03'!E79</f>
        <v>500</v>
      </c>
      <c r="F75" s="124">
        <f>'[1]2021-03'!N79</f>
        <v>5381.1518023999997</v>
      </c>
      <c r="G75" s="124">
        <f>'[1]2021-03'!O79</f>
        <v>4881.1518023999997</v>
      </c>
      <c r="H75" s="124">
        <f>'[1]2021-03'!P79</f>
        <v>500</v>
      </c>
    </row>
    <row r="76" spans="1:9" x14ac:dyDescent="0.2">
      <c r="A76" s="127">
        <v>6</v>
      </c>
      <c r="B76" s="122" t="s">
        <v>217</v>
      </c>
      <c r="C76" s="123">
        <f>'[1]2021-03'!C80</f>
        <v>427.84067500000003</v>
      </c>
      <c r="D76" s="123">
        <f>'[1]2021-03'!D80</f>
        <v>327.84067500000003</v>
      </c>
      <c r="E76" s="123">
        <f>'[1]2021-03'!E80</f>
        <v>100</v>
      </c>
      <c r="F76" s="124">
        <f>'[1]2021-03'!N80</f>
        <v>439.6506832</v>
      </c>
      <c r="G76" s="124">
        <f>'[1]2021-03'!O80</f>
        <v>339.6506832</v>
      </c>
      <c r="H76" s="124">
        <f>'[1]2021-03'!P80</f>
        <v>100</v>
      </c>
    </row>
    <row r="77" spans="1:9" ht="25.5" x14ac:dyDescent="0.2">
      <c r="A77" s="127">
        <v>7</v>
      </c>
      <c r="B77" s="122" t="s">
        <v>218</v>
      </c>
      <c r="C77" s="123">
        <f>'[1]2021-03'!C81</f>
        <v>7205.4126379999998</v>
      </c>
      <c r="D77" s="123">
        <f>'[1]2021-03'!D81</f>
        <v>4655.4126379999998</v>
      </c>
      <c r="E77" s="123">
        <f>'[1]2021-03'!E81</f>
        <v>2550</v>
      </c>
      <c r="F77" s="124">
        <f>'[1]2021-03'!N81</f>
        <v>7389.5980939999999</v>
      </c>
      <c r="G77" s="124">
        <f>'[1]2021-03'!O81</f>
        <v>4839.5980939999999</v>
      </c>
      <c r="H77" s="124">
        <f>'[1]2021-03'!P81</f>
        <v>2550</v>
      </c>
    </row>
    <row r="78" spans="1:9" x14ac:dyDescent="0.2">
      <c r="A78" s="127">
        <v>8</v>
      </c>
      <c r="B78" s="122" t="s">
        <v>219</v>
      </c>
      <c r="C78" s="123">
        <f>'[1]2021-03'!C82</f>
        <v>987.32296599999995</v>
      </c>
      <c r="D78" s="123">
        <f>'[1]2021-03'!D82</f>
        <v>987.32296599999995</v>
      </c>
      <c r="E78" s="123">
        <f>'[1]2021-03'!E82</f>
        <v>0</v>
      </c>
      <c r="F78" s="124">
        <f>'[1]2021-03'!N82</f>
        <v>1012.2691062400002</v>
      </c>
      <c r="G78" s="124">
        <f>'[1]2021-03'!O82</f>
        <v>1012.2691062400002</v>
      </c>
      <c r="H78" s="124">
        <f>'[1]2021-03'!P82</f>
        <v>0</v>
      </c>
    </row>
    <row r="79" spans="1:9" x14ac:dyDescent="0.2">
      <c r="A79" s="127">
        <v>9</v>
      </c>
      <c r="B79" s="122" t="s">
        <v>220</v>
      </c>
      <c r="C79" s="123">
        <f>'[1]2021-03'!C83</f>
        <v>300.16070999999999</v>
      </c>
      <c r="D79" s="123">
        <f>'[1]2021-03'!D83</f>
        <v>220.16070999999999</v>
      </c>
      <c r="E79" s="123">
        <f>'[1]2021-03'!E83</f>
        <v>80</v>
      </c>
      <c r="F79" s="124">
        <f>'[1]2021-03'!N83</f>
        <v>350.02892399999996</v>
      </c>
      <c r="G79" s="124">
        <f>'[1]2021-03'!O83</f>
        <v>270.02892399999996</v>
      </c>
      <c r="H79" s="124">
        <f>'[1]2021-03'!P83</f>
        <v>80</v>
      </c>
    </row>
    <row r="80" spans="1:9" x14ac:dyDescent="0.2">
      <c r="A80" s="127">
        <v>10</v>
      </c>
      <c r="B80" s="122" t="s">
        <v>221</v>
      </c>
      <c r="C80" s="123">
        <f>'[1]2021-03'!C84</f>
        <v>776.97125099999994</v>
      </c>
      <c r="D80" s="123">
        <f>'[1]2021-03'!D84</f>
        <v>776.97125099999994</v>
      </c>
      <c r="E80" s="123">
        <f>'[1]2021-03'!E84</f>
        <v>0</v>
      </c>
      <c r="F80" s="124">
        <f>'[1]2021-03'!N84</f>
        <v>804.77286300000003</v>
      </c>
      <c r="G80" s="124">
        <f>'[1]2021-03'!O84</f>
        <v>804.77286300000003</v>
      </c>
      <c r="H80" s="124">
        <f>'[1]2021-03'!P84</f>
        <v>0</v>
      </c>
    </row>
    <row r="81" spans="1:9" x14ac:dyDescent="0.2">
      <c r="A81" s="127">
        <v>11</v>
      </c>
      <c r="B81" s="122" t="s">
        <v>222</v>
      </c>
      <c r="C81" s="123">
        <f>'[1]2021-03'!C85</f>
        <v>511.90849099999997</v>
      </c>
      <c r="D81" s="123">
        <f>'[1]2021-03'!D85</f>
        <v>511.90849099999997</v>
      </c>
      <c r="E81" s="123">
        <f>'[1]2021-03'!E85</f>
        <v>0</v>
      </c>
      <c r="F81" s="124">
        <f>'[1]2021-03'!N85</f>
        <v>520.98348499999997</v>
      </c>
      <c r="G81" s="124">
        <f>'[1]2021-03'!O85</f>
        <v>520.98348499999997</v>
      </c>
      <c r="H81" s="124">
        <f>'[1]2021-03'!P85</f>
        <v>0</v>
      </c>
    </row>
    <row r="82" spans="1:9" x14ac:dyDescent="0.2">
      <c r="A82" s="127">
        <v>12</v>
      </c>
      <c r="B82" s="122" t="s">
        <v>223</v>
      </c>
      <c r="C82" s="123">
        <f>'[1]2021-03'!C86</f>
        <v>1876.8684790000002</v>
      </c>
      <c r="D82" s="123">
        <f>'[1]2021-03'!D86</f>
        <v>1826.8684790000002</v>
      </c>
      <c r="E82" s="123">
        <f>'[1]2021-03'!E86</f>
        <v>50</v>
      </c>
      <c r="F82" s="124">
        <f>'[1]2021-03'!N86</f>
        <v>1891.3664769999998</v>
      </c>
      <c r="G82" s="124">
        <f>'[1]2021-03'!O86</f>
        <v>1841.3664769999998</v>
      </c>
      <c r="H82" s="124">
        <f>'[1]2021-03'!P86</f>
        <v>50</v>
      </c>
    </row>
    <row r="83" spans="1:9" x14ac:dyDescent="0.2">
      <c r="A83" s="127">
        <v>13</v>
      </c>
      <c r="B83" s="122" t="s">
        <v>224</v>
      </c>
      <c r="C83" s="123">
        <f>'[1]2021-03'!C87</f>
        <v>477.29467199999999</v>
      </c>
      <c r="D83" s="123">
        <f>'[1]2021-03'!D87</f>
        <v>477.29467199999999</v>
      </c>
      <c r="E83" s="123">
        <f>'[1]2021-03'!E87</f>
        <v>0</v>
      </c>
      <c r="F83" s="124">
        <f>'[1]2021-03'!N87</f>
        <v>378.70693999999997</v>
      </c>
      <c r="G83" s="124">
        <f>'[1]2021-03'!O87</f>
        <v>378.70693999999997</v>
      </c>
      <c r="H83" s="124">
        <f>'[1]2021-03'!P87</f>
        <v>0</v>
      </c>
    </row>
    <row r="84" spans="1:9" x14ac:dyDescent="0.2">
      <c r="A84" s="127">
        <v>14</v>
      </c>
      <c r="B84" s="122" t="s">
        <v>562</v>
      </c>
      <c r="C84" s="123">
        <f>'[1]2021-03'!C88</f>
        <v>563.50850700000001</v>
      </c>
      <c r="D84" s="123">
        <f>'[1]2021-03'!D88</f>
        <v>563.50850700000001</v>
      </c>
      <c r="E84" s="123">
        <f>'[1]2021-03'!E88</f>
        <v>0</v>
      </c>
      <c r="F84" s="124">
        <f>'[1]2021-03'!N88</f>
        <v>676.51679800000011</v>
      </c>
      <c r="G84" s="124">
        <f>'[1]2021-03'!O88</f>
        <v>676.51679800000011</v>
      </c>
      <c r="H84" s="124">
        <f>'[1]2021-03'!P88</f>
        <v>0</v>
      </c>
      <c r="I84" s="230"/>
    </row>
    <row r="85" spans="1:9" x14ac:dyDescent="0.2">
      <c r="A85" s="127">
        <v>15</v>
      </c>
      <c r="B85" s="122" t="s">
        <v>225</v>
      </c>
      <c r="C85" s="123">
        <f>'[1]2021-03'!C89</f>
        <v>311.59277200000002</v>
      </c>
      <c r="D85" s="123">
        <f>'[1]2021-03'!D89</f>
        <v>311.59277200000002</v>
      </c>
      <c r="E85" s="123">
        <f>'[1]2021-03'!E89</f>
        <v>0</v>
      </c>
      <c r="F85" s="124">
        <f>'[1]2021-03'!N89</f>
        <v>433.31176599999992</v>
      </c>
      <c r="G85" s="124">
        <f>'[1]2021-03'!O89</f>
        <v>433.31176599999992</v>
      </c>
      <c r="H85" s="124">
        <f>'[1]2021-03'!P89</f>
        <v>0</v>
      </c>
    </row>
    <row r="86" spans="1:9" x14ac:dyDescent="0.2">
      <c r="A86" s="127">
        <v>16</v>
      </c>
      <c r="B86" s="122" t="s">
        <v>226</v>
      </c>
      <c r="C86" s="123">
        <f>'[1]2021-03'!C90</f>
        <v>700.49032299999999</v>
      </c>
      <c r="D86" s="123">
        <f>'[1]2021-03'!D90</f>
        <v>700.49032299999999</v>
      </c>
      <c r="E86" s="123">
        <f>'[1]2021-03'!E90</f>
        <v>0</v>
      </c>
      <c r="F86" s="124">
        <f>'[1]2021-03'!N90</f>
        <v>759.03123100000005</v>
      </c>
      <c r="G86" s="124">
        <f>'[1]2021-03'!O90</f>
        <v>759.03123100000005</v>
      </c>
      <c r="H86" s="124">
        <f>'[1]2021-03'!P90</f>
        <v>0</v>
      </c>
    </row>
    <row r="87" spans="1:9" x14ac:dyDescent="0.2">
      <c r="A87" s="127">
        <v>17</v>
      </c>
      <c r="B87" s="122" t="s">
        <v>227</v>
      </c>
      <c r="C87" s="123">
        <f>'[1]2021-03'!C91</f>
        <v>559.96942600000011</v>
      </c>
      <c r="D87" s="123">
        <f>'[1]2021-03'!D91</f>
        <v>509.96942600000006</v>
      </c>
      <c r="E87" s="123">
        <f>'[1]2021-03'!E91</f>
        <v>50</v>
      </c>
      <c r="F87" s="124">
        <f>'[1]2021-03'!N91</f>
        <v>559.02178600000002</v>
      </c>
      <c r="G87" s="124">
        <f>'[1]2021-03'!O91</f>
        <v>509.02178599999996</v>
      </c>
      <c r="H87" s="124">
        <f>'[1]2021-03'!P91</f>
        <v>50</v>
      </c>
    </row>
    <row r="88" spans="1:9" x14ac:dyDescent="0.2">
      <c r="A88" s="127">
        <v>18</v>
      </c>
      <c r="B88" s="122" t="s">
        <v>228</v>
      </c>
      <c r="C88" s="123">
        <f>'[1]2021-03'!C92</f>
        <v>778.11135152000008</v>
      </c>
      <c r="D88" s="123">
        <f>'[1]2021-03'!D92</f>
        <v>778.11135152000008</v>
      </c>
      <c r="E88" s="123">
        <f>'[1]2021-03'!E92</f>
        <v>0</v>
      </c>
      <c r="F88" s="124">
        <f>'[1]2021-03'!N92</f>
        <v>768.97886400000004</v>
      </c>
      <c r="G88" s="124">
        <f>'[1]2021-03'!O92</f>
        <v>768.97886400000004</v>
      </c>
      <c r="H88" s="124">
        <f>'[1]2021-03'!P92</f>
        <v>0</v>
      </c>
    </row>
    <row r="89" spans="1:9" x14ac:dyDescent="0.2">
      <c r="A89" s="127">
        <v>19</v>
      </c>
      <c r="B89" s="122" t="s">
        <v>229</v>
      </c>
      <c r="C89" s="123">
        <f>'[1]2021-03'!C93</f>
        <v>450.87742500000002</v>
      </c>
      <c r="D89" s="123">
        <f>'[1]2021-03'!D93</f>
        <v>450.87742500000002</v>
      </c>
      <c r="E89" s="123">
        <f>'[1]2021-03'!E93</f>
        <v>0</v>
      </c>
      <c r="F89" s="124">
        <f>'[1]2021-03'!N93</f>
        <v>341.67353700000001</v>
      </c>
      <c r="G89" s="124">
        <f>'[1]2021-03'!O93</f>
        <v>341.67353700000001</v>
      </c>
      <c r="H89" s="124">
        <f>'[1]2021-03'!P93</f>
        <v>0</v>
      </c>
    </row>
    <row r="90" spans="1:9" x14ac:dyDescent="0.2">
      <c r="A90" s="127">
        <v>20</v>
      </c>
      <c r="B90" s="122" t="s">
        <v>230</v>
      </c>
      <c r="C90" s="123">
        <f>'[1]2021-03'!C94</f>
        <v>350.34588400000001</v>
      </c>
      <c r="D90" s="123">
        <f>'[1]2021-03'!D94</f>
        <v>350.34588400000001</v>
      </c>
      <c r="E90" s="123">
        <f>'[1]2021-03'!E94</f>
        <v>0</v>
      </c>
      <c r="F90" s="124">
        <f>'[1]2021-03'!N94</f>
        <v>362.049238</v>
      </c>
      <c r="G90" s="124">
        <f>'[1]2021-03'!O94</f>
        <v>362.049238</v>
      </c>
      <c r="H90" s="124">
        <f>'[1]2021-03'!P94</f>
        <v>0</v>
      </c>
    </row>
    <row r="91" spans="1:9" x14ac:dyDescent="0.2">
      <c r="A91" s="127">
        <v>21</v>
      </c>
      <c r="B91" s="122" t="s">
        <v>231</v>
      </c>
      <c r="C91" s="123">
        <f>'[1]2021-03'!C95</f>
        <v>2532.5144342000003</v>
      </c>
      <c r="D91" s="123">
        <f>'[1]2021-03'!D95</f>
        <v>2482.5144342000003</v>
      </c>
      <c r="E91" s="123">
        <f>'[1]2021-03'!E95</f>
        <v>50</v>
      </c>
      <c r="F91" s="124">
        <f>'[1]2021-03'!N95</f>
        <v>2628.8448652400002</v>
      </c>
      <c r="G91" s="124">
        <f>'[1]2021-03'!O95</f>
        <v>2578.8448652400002</v>
      </c>
      <c r="H91" s="124">
        <f>'[1]2021-03'!P95</f>
        <v>50</v>
      </c>
    </row>
    <row r="92" spans="1:9" x14ac:dyDescent="0.2">
      <c r="A92" s="127">
        <v>22</v>
      </c>
      <c r="B92" s="122" t="s">
        <v>232</v>
      </c>
      <c r="C92" s="123">
        <f>'[1]2021-03'!C96</f>
        <v>442.52480400000002</v>
      </c>
      <c r="D92" s="123">
        <f>'[1]2021-03'!D96</f>
        <v>442.52480400000002</v>
      </c>
      <c r="E92" s="123">
        <f>'[1]2021-03'!E96</f>
        <v>0</v>
      </c>
      <c r="F92" s="124">
        <f>'[1]2021-03'!N96</f>
        <v>449.59579799999995</v>
      </c>
      <c r="G92" s="124">
        <f>'[1]2021-03'!O96</f>
        <v>449.59579799999995</v>
      </c>
      <c r="H92" s="124">
        <f>'[1]2021-03'!P96</f>
        <v>0</v>
      </c>
    </row>
    <row r="93" spans="1:9" x14ac:dyDescent="0.2">
      <c r="A93" s="127">
        <v>23</v>
      </c>
      <c r="B93" s="122" t="s">
        <v>233</v>
      </c>
      <c r="C93" s="123">
        <f>'[1]2021-03'!C97</f>
        <v>364.42943400000001</v>
      </c>
      <c r="D93" s="123">
        <f>'[1]2021-03'!D97</f>
        <v>364.42943400000001</v>
      </c>
      <c r="E93" s="123">
        <f>'[1]2021-03'!E97</f>
        <v>0</v>
      </c>
      <c r="F93" s="124">
        <f>'[1]2021-03'!N97</f>
        <v>381.04889400000002</v>
      </c>
      <c r="G93" s="124">
        <f>'[1]2021-03'!O97</f>
        <v>381.04889400000002</v>
      </c>
      <c r="H93" s="124">
        <f>'[1]2021-03'!P97</f>
        <v>0</v>
      </c>
    </row>
    <row r="94" spans="1:9" x14ac:dyDescent="0.2">
      <c r="A94" s="127">
        <v>24</v>
      </c>
      <c r="B94" s="122" t="s">
        <v>234</v>
      </c>
      <c r="C94" s="123">
        <f>'[1]2021-03'!C98</f>
        <v>536.569344</v>
      </c>
      <c r="D94" s="123">
        <f>'[1]2021-03'!D98</f>
        <v>536.569344</v>
      </c>
      <c r="E94" s="123">
        <f>'[1]2021-03'!E98</f>
        <v>0</v>
      </c>
      <c r="F94" s="124">
        <f>'[1]2021-03'!N98</f>
        <v>534.78134399999999</v>
      </c>
      <c r="G94" s="124">
        <f>'[1]2021-03'!O98</f>
        <v>534.78134399999999</v>
      </c>
      <c r="H94" s="124">
        <f>'[1]2021-03'!P98</f>
        <v>0</v>
      </c>
    </row>
    <row r="95" spans="1:9" x14ac:dyDescent="0.2">
      <c r="A95" s="127">
        <v>25</v>
      </c>
      <c r="B95" s="122" t="s">
        <v>235</v>
      </c>
      <c r="C95" s="123">
        <f>'[1]2021-03'!C99</f>
        <v>100</v>
      </c>
      <c r="D95" s="123">
        <f>'[1]2021-03'!D99</f>
        <v>100</v>
      </c>
      <c r="E95" s="123">
        <f>'[1]2021-03'!E99</f>
        <v>0</v>
      </c>
      <c r="F95" s="124">
        <f>'[1]2021-03'!N99</f>
        <v>100</v>
      </c>
      <c r="G95" s="124">
        <f>'[1]2021-03'!O99</f>
        <v>100</v>
      </c>
      <c r="H95" s="124">
        <f>'[1]2021-03'!P99</f>
        <v>0</v>
      </c>
    </row>
    <row r="96" spans="1:9" x14ac:dyDescent="0.2">
      <c r="A96" s="127">
        <v>26</v>
      </c>
      <c r="B96" s="122" t="s">
        <v>236</v>
      </c>
      <c r="C96" s="123">
        <f>'[1]2021-03'!C100</f>
        <v>350</v>
      </c>
      <c r="D96" s="123">
        <f>'[1]2021-03'!D100</f>
        <v>350</v>
      </c>
      <c r="E96" s="123">
        <f>'[1]2021-03'!E100</f>
        <v>0</v>
      </c>
      <c r="F96" s="124">
        <f>'[1]2021-03'!N100</f>
        <v>350</v>
      </c>
      <c r="G96" s="124">
        <f>'[1]2021-03'!O100</f>
        <v>350</v>
      </c>
      <c r="H96" s="124">
        <f>'[1]2021-03'!P100</f>
        <v>0</v>
      </c>
    </row>
    <row r="97" spans="1:8" x14ac:dyDescent="0.2">
      <c r="A97" s="127">
        <v>27</v>
      </c>
      <c r="B97" s="122" t="s">
        <v>237</v>
      </c>
      <c r="C97" s="123">
        <f>'[1]2021-03'!C101</f>
        <v>100</v>
      </c>
      <c r="D97" s="123">
        <f>'[1]2021-03'!D101</f>
        <v>100</v>
      </c>
      <c r="E97" s="123">
        <f>'[1]2021-03'!E101</f>
        <v>0</v>
      </c>
      <c r="F97" s="124">
        <f>'[1]2021-03'!N101</f>
        <v>100</v>
      </c>
      <c r="G97" s="124">
        <f>'[1]2021-03'!O101</f>
        <v>100</v>
      </c>
      <c r="H97" s="124">
        <f>'[1]2021-03'!P101</f>
        <v>0</v>
      </c>
    </row>
    <row r="98" spans="1:8" x14ac:dyDescent="0.2">
      <c r="A98" s="127">
        <v>28</v>
      </c>
      <c r="B98" s="122" t="s">
        <v>238</v>
      </c>
      <c r="C98" s="123">
        <f>'[1]2021-03'!C102</f>
        <v>100</v>
      </c>
      <c r="D98" s="123">
        <f>'[1]2021-03'!D102</f>
        <v>100</v>
      </c>
      <c r="E98" s="123">
        <f>'[1]2021-03'!E102</f>
        <v>0</v>
      </c>
      <c r="F98" s="124">
        <f>'[1]2021-03'!N102</f>
        <v>100</v>
      </c>
      <c r="G98" s="124">
        <f>'[1]2021-03'!O102</f>
        <v>100</v>
      </c>
      <c r="H98" s="124">
        <f>'[1]2021-03'!P102</f>
        <v>0</v>
      </c>
    </row>
    <row r="99" spans="1:8" x14ac:dyDescent="0.2">
      <c r="A99" s="127">
        <v>29</v>
      </c>
      <c r="B99" s="122" t="s">
        <v>239</v>
      </c>
      <c r="C99" s="123">
        <f>'[1]2021-03'!C103</f>
        <v>100</v>
      </c>
      <c r="D99" s="123">
        <f>'[1]2021-03'!D103</f>
        <v>100</v>
      </c>
      <c r="E99" s="123">
        <f>'[1]2021-03'!E103</f>
        <v>0</v>
      </c>
      <c r="F99" s="124">
        <f>'[1]2021-03'!N103</f>
        <v>100</v>
      </c>
      <c r="G99" s="124">
        <f>'[1]2021-03'!O103</f>
        <v>100</v>
      </c>
      <c r="H99" s="124">
        <f>'[1]2021-03'!P103</f>
        <v>0</v>
      </c>
    </row>
    <row r="100" spans="1:8" x14ac:dyDescent="0.2">
      <c r="A100" s="127">
        <v>30</v>
      </c>
      <c r="B100" s="122" t="s">
        <v>240</v>
      </c>
      <c r="C100" s="123">
        <f>'[1]2021-03'!C104</f>
        <v>100</v>
      </c>
      <c r="D100" s="123">
        <f>'[1]2021-03'!D104</f>
        <v>100</v>
      </c>
      <c r="E100" s="123">
        <f>'[1]2021-03'!E104</f>
        <v>0</v>
      </c>
      <c r="F100" s="124">
        <f>'[1]2021-03'!N104</f>
        <v>100</v>
      </c>
      <c r="G100" s="124">
        <f>'[1]2021-03'!O104</f>
        <v>100</v>
      </c>
      <c r="H100" s="124">
        <f>'[1]2021-03'!P104</f>
        <v>0</v>
      </c>
    </row>
    <row r="101" spans="1:8" x14ac:dyDescent="0.2">
      <c r="A101" s="127">
        <v>31</v>
      </c>
      <c r="B101" s="122" t="s">
        <v>241</v>
      </c>
      <c r="C101" s="123">
        <f>'[1]2021-03'!C105</f>
        <v>100</v>
      </c>
      <c r="D101" s="123">
        <f>'[1]2021-03'!D105</f>
        <v>100</v>
      </c>
      <c r="E101" s="123">
        <f>'[1]2021-03'!E105</f>
        <v>0</v>
      </c>
      <c r="F101" s="124">
        <f>'[1]2021-03'!N105</f>
        <v>100</v>
      </c>
      <c r="G101" s="124">
        <f>'[1]2021-03'!O105</f>
        <v>100</v>
      </c>
      <c r="H101" s="124">
        <f>'[1]2021-03'!P105</f>
        <v>0</v>
      </c>
    </row>
    <row r="102" spans="1:8" x14ac:dyDescent="0.2">
      <c r="A102" s="127">
        <v>32</v>
      </c>
      <c r="B102" s="122" t="s">
        <v>242</v>
      </c>
      <c r="C102" s="123">
        <f>'[1]2021-03'!C106</f>
        <v>100</v>
      </c>
      <c r="D102" s="123">
        <f>'[1]2021-03'!D106</f>
        <v>100</v>
      </c>
      <c r="E102" s="123">
        <f>'[1]2021-03'!E106</f>
        <v>0</v>
      </c>
      <c r="F102" s="124">
        <f>'[1]2021-03'!N106</f>
        <v>100</v>
      </c>
      <c r="G102" s="124">
        <f>'[1]2021-03'!O106</f>
        <v>100</v>
      </c>
      <c r="H102" s="124">
        <f>'[1]2021-03'!P106</f>
        <v>0</v>
      </c>
    </row>
    <row r="103" spans="1:8" x14ac:dyDescent="0.2">
      <c r="A103" s="127">
        <v>33</v>
      </c>
      <c r="B103" s="122" t="s">
        <v>243</v>
      </c>
      <c r="C103" s="123">
        <f>'[1]2021-03'!C107</f>
        <v>100</v>
      </c>
      <c r="D103" s="123">
        <f>'[1]2021-03'!D107</f>
        <v>100</v>
      </c>
      <c r="E103" s="123">
        <f>'[1]2021-03'!E107</f>
        <v>0</v>
      </c>
      <c r="F103" s="124">
        <f>'[1]2021-03'!N107</f>
        <v>100</v>
      </c>
      <c r="G103" s="124">
        <f>'[1]2021-03'!O107</f>
        <v>100</v>
      </c>
      <c r="H103" s="124">
        <f>'[1]2021-03'!P107</f>
        <v>0</v>
      </c>
    </row>
    <row r="104" spans="1:8" x14ac:dyDescent="0.2">
      <c r="A104" s="127">
        <v>34</v>
      </c>
      <c r="B104" s="122" t="s">
        <v>244</v>
      </c>
      <c r="C104" s="123">
        <f>'[1]2021-03'!C108</f>
        <v>100</v>
      </c>
      <c r="D104" s="123">
        <f>'[1]2021-03'!D108</f>
        <v>100</v>
      </c>
      <c r="E104" s="123">
        <f>'[1]2021-03'!E108</f>
        <v>0</v>
      </c>
      <c r="F104" s="124">
        <f>'[1]2021-03'!N108</f>
        <v>100</v>
      </c>
      <c r="G104" s="124">
        <f>'[1]2021-03'!O108</f>
        <v>100</v>
      </c>
      <c r="H104" s="124">
        <f>'[1]2021-03'!P108</f>
        <v>0</v>
      </c>
    </row>
    <row r="105" spans="1:8" x14ac:dyDescent="0.2">
      <c r="A105" s="127">
        <v>35</v>
      </c>
      <c r="B105" s="122" t="s">
        <v>245</v>
      </c>
      <c r="C105" s="123">
        <f>'[1]2021-03'!C109</f>
        <v>100</v>
      </c>
      <c r="D105" s="123">
        <f>'[1]2021-03'!D109</f>
        <v>100</v>
      </c>
      <c r="E105" s="123">
        <f>'[1]2021-03'!E109</f>
        <v>0</v>
      </c>
      <c r="F105" s="124">
        <f>'[1]2021-03'!N109</f>
        <v>100</v>
      </c>
      <c r="G105" s="124">
        <f>'[1]2021-03'!O109</f>
        <v>100</v>
      </c>
      <c r="H105" s="124">
        <f>'[1]2021-03'!P109</f>
        <v>0</v>
      </c>
    </row>
    <row r="106" spans="1:8" x14ac:dyDescent="0.2">
      <c r="A106" s="127">
        <v>36</v>
      </c>
      <c r="B106" s="122" t="s">
        <v>246</v>
      </c>
      <c r="C106" s="123">
        <f>'[1]2021-03'!C110</f>
        <v>100</v>
      </c>
      <c r="D106" s="123">
        <f>'[1]2021-03'!D110</f>
        <v>100</v>
      </c>
      <c r="E106" s="123">
        <f>'[1]2021-03'!E110</f>
        <v>0</v>
      </c>
      <c r="F106" s="124">
        <f>'[1]2021-03'!N110</f>
        <v>100</v>
      </c>
      <c r="G106" s="124">
        <f>'[1]2021-03'!O110</f>
        <v>100</v>
      </c>
      <c r="H106" s="124">
        <f>'[1]2021-03'!P110</f>
        <v>0</v>
      </c>
    </row>
    <row r="107" spans="1:8" x14ac:dyDescent="0.2">
      <c r="A107" s="127">
        <v>37</v>
      </c>
      <c r="B107" s="122" t="s">
        <v>247</v>
      </c>
      <c r="C107" s="123">
        <f>'[1]2021-03'!C111</f>
        <v>100</v>
      </c>
      <c r="D107" s="123">
        <f>'[1]2021-03'!D111</f>
        <v>100</v>
      </c>
      <c r="E107" s="123">
        <f>'[1]2021-03'!E111</f>
        <v>0</v>
      </c>
      <c r="F107" s="124">
        <f>'[1]2021-03'!N111</f>
        <v>100</v>
      </c>
      <c r="G107" s="124">
        <f>'[1]2021-03'!O111</f>
        <v>100</v>
      </c>
      <c r="H107" s="124">
        <f>'[1]2021-03'!P111</f>
        <v>0</v>
      </c>
    </row>
    <row r="108" spans="1:8" x14ac:dyDescent="0.2">
      <c r="A108" s="127">
        <v>38</v>
      </c>
      <c r="B108" s="122" t="s">
        <v>248</v>
      </c>
      <c r="C108" s="123">
        <f>'[1]2021-03'!C112</f>
        <v>100</v>
      </c>
      <c r="D108" s="123">
        <f>'[1]2021-03'!D112</f>
        <v>100</v>
      </c>
      <c r="E108" s="123">
        <f>'[1]2021-03'!E112</f>
        <v>0</v>
      </c>
      <c r="F108" s="124">
        <f>'[1]2021-03'!N112</f>
        <v>100</v>
      </c>
      <c r="G108" s="124">
        <f>'[1]2021-03'!O112</f>
        <v>100</v>
      </c>
      <c r="H108" s="124">
        <f>'[1]2021-03'!P112</f>
        <v>0</v>
      </c>
    </row>
    <row r="109" spans="1:8" x14ac:dyDescent="0.2">
      <c r="A109" s="127">
        <v>39</v>
      </c>
      <c r="B109" s="122" t="s">
        <v>249</v>
      </c>
      <c r="C109" s="123">
        <f>'[1]2021-03'!C113</f>
        <v>100</v>
      </c>
      <c r="D109" s="123">
        <f>'[1]2021-03'!D113</f>
        <v>100</v>
      </c>
      <c r="E109" s="123">
        <f>'[1]2021-03'!E113</f>
        <v>0</v>
      </c>
      <c r="F109" s="124">
        <f>'[1]2021-03'!N113</f>
        <v>100</v>
      </c>
      <c r="G109" s="124">
        <f>'[1]2021-03'!O113</f>
        <v>100</v>
      </c>
      <c r="H109" s="124">
        <f>'[1]2021-03'!P113</f>
        <v>0</v>
      </c>
    </row>
    <row r="110" spans="1:8" x14ac:dyDescent="0.2">
      <c r="A110" s="127">
        <v>40</v>
      </c>
      <c r="B110" s="122" t="s">
        <v>250</v>
      </c>
      <c r="C110" s="123">
        <f>'[1]2021-03'!C114</f>
        <v>100</v>
      </c>
      <c r="D110" s="123">
        <f>'[1]2021-03'!D114</f>
        <v>0</v>
      </c>
      <c r="E110" s="123">
        <f>'[1]2021-03'!E114</f>
        <v>100</v>
      </c>
      <c r="F110" s="124">
        <f>'[1]2021-03'!N114</f>
        <v>100</v>
      </c>
      <c r="G110" s="124">
        <f>'[1]2021-03'!O114</f>
        <v>100</v>
      </c>
      <c r="H110" s="124">
        <f>'[1]2021-03'!P114</f>
        <v>0</v>
      </c>
    </row>
    <row r="111" spans="1:8" x14ac:dyDescent="0.2">
      <c r="A111" s="127">
        <v>41</v>
      </c>
      <c r="B111" s="122" t="s">
        <v>560</v>
      </c>
      <c r="C111" s="123">
        <f>SUM(D111:E111)</f>
        <v>0</v>
      </c>
      <c r="D111" s="123">
        <v>0</v>
      </c>
      <c r="E111" s="123">
        <v>0</v>
      </c>
      <c r="F111" s="124">
        <f>'[1]2021-03'!N115</f>
        <v>100</v>
      </c>
      <c r="G111" s="124">
        <f>'[1]2021-03'!O115</f>
        <v>100</v>
      </c>
      <c r="H111" s="124">
        <f>'[1]2021-03'!P115</f>
        <v>0</v>
      </c>
    </row>
    <row r="112" spans="1:8" x14ac:dyDescent="0.2">
      <c r="A112" s="127">
        <v>42</v>
      </c>
      <c r="B112" s="128" t="s">
        <v>251</v>
      </c>
      <c r="C112" s="123">
        <f>'[1]2021-03'!C116</f>
        <v>1300</v>
      </c>
      <c r="D112" s="123">
        <f>'[1]2021-03'!D116</f>
        <v>0</v>
      </c>
      <c r="E112" s="123">
        <f>'[1]2021-03'!E116</f>
        <v>1300</v>
      </c>
      <c r="F112" s="124">
        <f>'[1]2021-03'!N116</f>
        <v>1300</v>
      </c>
      <c r="G112" s="124">
        <f>'[1]2021-03'!O116</f>
        <v>0</v>
      </c>
      <c r="H112" s="124">
        <f>'[1]2021-03'!P116</f>
        <v>1300</v>
      </c>
    </row>
    <row r="113" spans="1:8" x14ac:dyDescent="0.2">
      <c r="A113" s="119" t="s">
        <v>140</v>
      </c>
      <c r="B113" s="120" t="s">
        <v>252</v>
      </c>
      <c r="C113" s="118">
        <f>'[1]2021-03'!C117</f>
        <v>111500</v>
      </c>
      <c r="D113" s="118">
        <f>'[1]2021-03'!D117</f>
        <v>0</v>
      </c>
      <c r="E113" s="118">
        <f>'[1]2021-03'!E117</f>
        <v>111500</v>
      </c>
      <c r="F113" s="118">
        <f>'[1]2021-03'!N117</f>
        <v>66500</v>
      </c>
      <c r="G113" s="118">
        <f>'[1]2021-03'!O117</f>
        <v>0</v>
      </c>
      <c r="H113" s="118">
        <f>'[1]2021-03'!P117</f>
        <v>66500</v>
      </c>
    </row>
    <row r="114" spans="1:8" x14ac:dyDescent="0.2">
      <c r="A114" s="127">
        <v>1</v>
      </c>
      <c r="B114" s="131" t="s">
        <v>253</v>
      </c>
      <c r="C114" s="123">
        <f>'[1]2021-03'!C118</f>
        <v>3000</v>
      </c>
      <c r="D114" s="123">
        <f>'[1]2021-03'!D118</f>
        <v>0</v>
      </c>
      <c r="E114" s="123">
        <f>'[1]2021-03'!E118</f>
        <v>3000</v>
      </c>
      <c r="F114" s="124">
        <f>'[1]2021-03'!N118</f>
        <v>3000</v>
      </c>
      <c r="G114" s="124">
        <f>'[1]2021-03'!O118</f>
        <v>0</v>
      </c>
      <c r="H114" s="124">
        <f>'[1]2021-03'!P118</f>
        <v>3000</v>
      </c>
    </row>
    <row r="115" spans="1:8" x14ac:dyDescent="0.2">
      <c r="A115" s="127">
        <v>2</v>
      </c>
      <c r="B115" s="131" t="s">
        <v>254</v>
      </c>
      <c r="C115" s="123">
        <f>'[1]2021-03'!C119</f>
        <v>10000</v>
      </c>
      <c r="D115" s="123">
        <f>'[1]2021-03'!D119</f>
        <v>0</v>
      </c>
      <c r="E115" s="123">
        <f>'[1]2021-03'!E119</f>
        <v>10000</v>
      </c>
      <c r="F115" s="124">
        <f>'[1]2021-03'!N119</f>
        <v>5000</v>
      </c>
      <c r="G115" s="124">
        <f>'[1]2021-03'!O119</f>
        <v>0</v>
      </c>
      <c r="H115" s="124">
        <f>'[1]2021-03'!P119</f>
        <v>5000</v>
      </c>
    </row>
    <row r="116" spans="1:8" x14ac:dyDescent="0.2">
      <c r="A116" s="127">
        <v>3</v>
      </c>
      <c r="B116" s="131" t="s">
        <v>255</v>
      </c>
      <c r="C116" s="123">
        <f>'[1]2021-03'!C120</f>
        <v>50000</v>
      </c>
      <c r="D116" s="123">
        <f>'[1]2021-03'!D120</f>
        <v>0</v>
      </c>
      <c r="E116" s="123">
        <f>'[1]2021-03'!E120</f>
        <v>50000</v>
      </c>
      <c r="F116" s="124">
        <f>'[1]2021-03'!N120</f>
        <v>30000</v>
      </c>
      <c r="G116" s="124">
        <f>'[1]2021-03'!O120</f>
        <v>0</v>
      </c>
      <c r="H116" s="124">
        <f>'[1]2021-03'!P120</f>
        <v>30000</v>
      </c>
    </row>
    <row r="117" spans="1:8" s="313" customFormat="1" x14ac:dyDescent="0.2">
      <c r="A117" s="127">
        <v>4</v>
      </c>
      <c r="B117" s="128" t="s">
        <v>256</v>
      </c>
      <c r="C117" s="123">
        <f>'[1]2021-03'!C121</f>
        <v>23500</v>
      </c>
      <c r="D117" s="123">
        <f>'[1]2021-03'!D121</f>
        <v>0</v>
      </c>
      <c r="E117" s="123">
        <f>'[1]2021-03'!E121</f>
        <v>23500</v>
      </c>
      <c r="F117" s="124">
        <f>'[1]2021-03'!N121</f>
        <v>13500</v>
      </c>
      <c r="G117" s="124">
        <f>'[1]2021-03'!O121</f>
        <v>0</v>
      </c>
      <c r="H117" s="124">
        <f>'[1]2021-03'!P121</f>
        <v>13500</v>
      </c>
    </row>
    <row r="118" spans="1:8" s="313" customFormat="1" ht="25.5" x14ac:dyDescent="0.2">
      <c r="A118" s="127">
        <v>5</v>
      </c>
      <c r="B118" s="128" t="s">
        <v>561</v>
      </c>
      <c r="C118" s="123">
        <f>'[1]2021-03'!C122</f>
        <v>25000</v>
      </c>
      <c r="D118" s="123">
        <f>'[1]2021-03'!D122</f>
        <v>0</v>
      </c>
      <c r="E118" s="123">
        <f>'[1]2021-03'!E122</f>
        <v>25000</v>
      </c>
      <c r="F118" s="124">
        <f>'[1]2021-03'!N122</f>
        <v>15000</v>
      </c>
      <c r="G118" s="124">
        <f>'[1]2021-03'!O122</f>
        <v>0</v>
      </c>
      <c r="H118" s="124">
        <f>'[1]2021-03'!P122</f>
        <v>15000</v>
      </c>
    </row>
    <row r="119" spans="1:8" s="313" customFormat="1" x14ac:dyDescent="0.2">
      <c r="A119" s="18" t="s">
        <v>257</v>
      </c>
      <c r="B119" s="132" t="s">
        <v>258</v>
      </c>
      <c r="C119" s="118">
        <f>'[1]2021-03'!C123</f>
        <v>772024.01375294663</v>
      </c>
      <c r="D119" s="118">
        <f>'[1]2021-03'!D123</f>
        <v>397336.68443794659</v>
      </c>
      <c r="E119" s="118">
        <f>'[1]2021-03'!E123</f>
        <v>374687.32931499998</v>
      </c>
      <c r="F119" s="118">
        <f>'[1]2021-03'!N123</f>
        <v>692122.68812612374</v>
      </c>
      <c r="G119" s="118">
        <f>'[1]2021-03'!O123</f>
        <v>400449.04684112384</v>
      </c>
      <c r="H119" s="118">
        <f>'[1]2021-03'!P123</f>
        <v>291673.64128500002</v>
      </c>
    </row>
    <row r="120" spans="1:8" x14ac:dyDescent="0.2">
      <c r="A120" s="119" t="s">
        <v>7</v>
      </c>
      <c r="B120" s="120" t="s">
        <v>259</v>
      </c>
      <c r="C120" s="118">
        <f>'[1]2021-03'!C124</f>
        <v>591843.75687910663</v>
      </c>
      <c r="D120" s="118">
        <f>'[1]2021-03'!D124</f>
        <v>332579.42756410659</v>
      </c>
      <c r="E120" s="118">
        <f>'[1]2021-03'!E124</f>
        <v>259264.32931500001</v>
      </c>
      <c r="F120" s="118">
        <f>'[1]2021-03'!N124</f>
        <v>527679.75194168382</v>
      </c>
      <c r="G120" s="118">
        <f>'[1]2021-03'!O124</f>
        <v>335344.91065668385</v>
      </c>
      <c r="H120" s="118">
        <f>'[1]2021-03'!P124</f>
        <v>192334.84128500003</v>
      </c>
    </row>
    <row r="121" spans="1:8" x14ac:dyDescent="0.2">
      <c r="A121" s="18">
        <v>1</v>
      </c>
      <c r="B121" s="132" t="s">
        <v>260</v>
      </c>
      <c r="C121" s="118">
        <f>'[1]2021-03'!C125</f>
        <v>17200</v>
      </c>
      <c r="D121" s="118">
        <f>'[1]2021-03'!D125</f>
        <v>0</v>
      </c>
      <c r="E121" s="118">
        <f>'[1]2021-03'!E125</f>
        <v>17200</v>
      </c>
      <c r="F121" s="124">
        <f>'[1]2021-03'!N125</f>
        <v>17200</v>
      </c>
      <c r="G121" s="124">
        <f>'[1]2021-03'!O125</f>
        <v>0</v>
      </c>
      <c r="H121" s="124">
        <f>'[1]2021-03'!P125</f>
        <v>17200</v>
      </c>
    </row>
    <row r="122" spans="1:8" x14ac:dyDescent="0.2">
      <c r="A122" s="18">
        <v>2</v>
      </c>
      <c r="B122" s="132" t="s">
        <v>261</v>
      </c>
      <c r="C122" s="118">
        <f>'[1]2021-03'!C126</f>
        <v>400</v>
      </c>
      <c r="D122" s="118">
        <f>'[1]2021-03'!D126</f>
        <v>0</v>
      </c>
      <c r="E122" s="118">
        <f>'[1]2021-03'!E126</f>
        <v>400</v>
      </c>
      <c r="F122" s="124">
        <f>'[1]2021-03'!N126</f>
        <v>400</v>
      </c>
      <c r="G122" s="124">
        <f>'[1]2021-03'!O126</f>
        <v>0</v>
      </c>
      <c r="H122" s="124">
        <f>'[1]2021-03'!P126</f>
        <v>400</v>
      </c>
    </row>
    <row r="123" spans="1:8" x14ac:dyDescent="0.2">
      <c r="A123" s="18">
        <v>3</v>
      </c>
      <c r="B123" s="120" t="s">
        <v>262</v>
      </c>
      <c r="C123" s="118">
        <f>'[1]2021-03'!C127</f>
        <v>240353</v>
      </c>
      <c r="D123" s="118">
        <f>'[1]2021-03'!D127</f>
        <v>0</v>
      </c>
      <c r="E123" s="118">
        <f>'[1]2021-03'!E127</f>
        <v>240353</v>
      </c>
      <c r="F123" s="118">
        <f>'[1]2021-03'!N127</f>
        <v>172227.51197000002</v>
      </c>
      <c r="G123" s="118">
        <f>'[1]2021-03'!O127</f>
        <v>0</v>
      </c>
      <c r="H123" s="118">
        <f>'[1]2021-03'!P127</f>
        <v>172227.51197000002</v>
      </c>
    </row>
    <row r="124" spans="1:8" ht="25.5" x14ac:dyDescent="0.2">
      <c r="A124" s="127" t="s">
        <v>267</v>
      </c>
      <c r="B124" s="128" t="s">
        <v>263</v>
      </c>
      <c r="C124" s="123">
        <f>'[1]2021-03'!C128</f>
        <v>110000</v>
      </c>
      <c r="D124" s="123">
        <f>'[1]2021-03'!D128</f>
        <v>0</v>
      </c>
      <c r="E124" s="123">
        <f>'[1]2021-03'!E128</f>
        <v>110000</v>
      </c>
      <c r="F124" s="124">
        <f>'[1]2021-03'!N128</f>
        <v>110000</v>
      </c>
      <c r="G124" s="124">
        <f>'[1]2021-03'!O128</f>
        <v>0</v>
      </c>
      <c r="H124" s="124">
        <f>'[1]2021-03'!P128</f>
        <v>110000</v>
      </c>
    </row>
    <row r="125" spans="1:8" ht="25.5" x14ac:dyDescent="0.2">
      <c r="A125" s="133" t="s">
        <v>269</v>
      </c>
      <c r="B125" s="42" t="s">
        <v>264</v>
      </c>
      <c r="C125" s="134">
        <f>'[1]2021-03'!C129</f>
        <v>67865</v>
      </c>
      <c r="D125" s="134">
        <f>'[1]2021-03'!D129</f>
        <v>0</v>
      </c>
      <c r="E125" s="134">
        <f>'[1]2021-03'!E129</f>
        <v>67865</v>
      </c>
      <c r="F125" s="134">
        <f>'[1]2021-03'!N129</f>
        <v>49414.511970000014</v>
      </c>
      <c r="G125" s="134">
        <f>'[1]2021-03'!O129</f>
        <v>0</v>
      </c>
      <c r="H125" s="134">
        <f>'[1]2021-03'!P129</f>
        <v>49414.511970000014</v>
      </c>
    </row>
    <row r="126" spans="1:8" ht="25.5" x14ac:dyDescent="0.2">
      <c r="A126" s="127" t="s">
        <v>271</v>
      </c>
      <c r="B126" s="122" t="s">
        <v>265</v>
      </c>
      <c r="C126" s="123">
        <f>'[1]2021-03'!C131</f>
        <v>62488</v>
      </c>
      <c r="D126" s="123">
        <f>'[1]2021-03'!D131</f>
        <v>0</v>
      </c>
      <c r="E126" s="123">
        <f>'[1]2021-03'!E131</f>
        <v>62488</v>
      </c>
      <c r="F126" s="124">
        <f>'[1]2021-03'!N131</f>
        <v>12813</v>
      </c>
      <c r="G126" s="124">
        <f>'[1]2021-03'!O131</f>
        <v>0</v>
      </c>
      <c r="H126" s="124">
        <f>'[1]2021-03'!P131</f>
        <v>12813</v>
      </c>
    </row>
    <row r="127" spans="1:8" x14ac:dyDescent="0.2">
      <c r="A127" s="18">
        <v>4</v>
      </c>
      <c r="B127" s="132" t="s">
        <v>266</v>
      </c>
      <c r="C127" s="118">
        <f>'[1]2021-03'!C132</f>
        <v>329826.8607231066</v>
      </c>
      <c r="D127" s="118">
        <f>'[1]2021-03'!D132</f>
        <v>329826.8607231066</v>
      </c>
      <c r="E127" s="118">
        <f>'[1]2021-03'!E132</f>
        <v>0</v>
      </c>
      <c r="F127" s="118">
        <f>'[1]2021-03'!N132</f>
        <v>333716.20964368386</v>
      </c>
      <c r="G127" s="118">
        <f>'[1]2021-03'!O132</f>
        <v>332716.20964368386</v>
      </c>
      <c r="H127" s="118">
        <f>'[1]2021-03'!P132</f>
        <v>1000</v>
      </c>
    </row>
    <row r="128" spans="1:8" x14ac:dyDescent="0.2">
      <c r="A128" s="127" t="s">
        <v>563</v>
      </c>
      <c r="B128" s="122" t="s">
        <v>268</v>
      </c>
      <c r="C128" s="123">
        <f>'[1]2021-03'!C133</f>
        <v>14919.828678655998</v>
      </c>
      <c r="D128" s="123">
        <f>'[1]2021-03'!D133</f>
        <v>14919.828678655998</v>
      </c>
      <c r="E128" s="123">
        <f>'[1]2021-03'!E133</f>
        <v>0</v>
      </c>
      <c r="F128" s="124">
        <f>'[1]2021-03'!N133</f>
        <v>15224.239173579997</v>
      </c>
      <c r="G128" s="124">
        <f>'[1]2021-03'!O133</f>
        <v>15224.239173579997</v>
      </c>
      <c r="H128" s="124">
        <f>'[1]2021-03'!P133</f>
        <v>0</v>
      </c>
    </row>
    <row r="129" spans="1:8" x14ac:dyDescent="0.2">
      <c r="A129" s="127" t="s">
        <v>564</v>
      </c>
      <c r="B129" s="122" t="s">
        <v>270</v>
      </c>
      <c r="C129" s="123">
        <f>'[1]2021-03'!C134</f>
        <v>11111.99169938</v>
      </c>
      <c r="D129" s="123">
        <f>'[1]2021-03'!D134</f>
        <v>11111.99169938</v>
      </c>
      <c r="E129" s="123">
        <f>'[1]2021-03'!E134</f>
        <v>0</v>
      </c>
      <c r="F129" s="124">
        <f>'[1]2021-03'!N134</f>
        <v>11365.394128079999</v>
      </c>
      <c r="G129" s="124">
        <f>'[1]2021-03'!O134</f>
        <v>11365.394128079999</v>
      </c>
      <c r="H129" s="124">
        <f>'[1]2021-03'!P134</f>
        <v>0</v>
      </c>
    </row>
    <row r="130" spans="1:8" x14ac:dyDescent="0.2">
      <c r="A130" s="127" t="s">
        <v>570</v>
      </c>
      <c r="B130" s="122" t="s">
        <v>272</v>
      </c>
      <c r="C130" s="123">
        <f>'[1]2021-03'!C135</f>
        <v>8251.4856989239997</v>
      </c>
      <c r="D130" s="123">
        <f>'[1]2021-03'!D135</f>
        <v>8251.4856989239997</v>
      </c>
      <c r="E130" s="123">
        <f>'[1]2021-03'!E135</f>
        <v>0</v>
      </c>
      <c r="F130" s="124">
        <f>'[1]2021-03'!N135</f>
        <v>8649.7027128480004</v>
      </c>
      <c r="G130" s="124">
        <f>'[1]2021-03'!O135</f>
        <v>8649.7027128480004</v>
      </c>
      <c r="H130" s="124">
        <f>'[1]2021-03'!P135</f>
        <v>0</v>
      </c>
    </row>
    <row r="131" spans="1:8" x14ac:dyDescent="0.2">
      <c r="A131" s="127" t="s">
        <v>571</v>
      </c>
      <c r="B131" s="122" t="s">
        <v>273</v>
      </c>
      <c r="C131" s="123">
        <f>'[1]2021-03'!C136</f>
        <v>9730.987982040002</v>
      </c>
      <c r="D131" s="123">
        <f>'[1]2021-03'!D136</f>
        <v>9730.987982040002</v>
      </c>
      <c r="E131" s="123">
        <f>'[1]2021-03'!E136</f>
        <v>0</v>
      </c>
      <c r="F131" s="124">
        <f>'[1]2021-03'!N136</f>
        <v>9715.978883339998</v>
      </c>
      <c r="G131" s="124">
        <f>'[1]2021-03'!O136</f>
        <v>9715.978883339998</v>
      </c>
      <c r="H131" s="124">
        <f>'[1]2021-03'!P136</f>
        <v>0</v>
      </c>
    </row>
    <row r="132" spans="1:8" x14ac:dyDescent="0.2">
      <c r="A132" s="127" t="s">
        <v>572</v>
      </c>
      <c r="B132" s="122" t="s">
        <v>274</v>
      </c>
      <c r="C132" s="123">
        <f>'[1]2021-03'!C137</f>
        <v>7505.4833784600005</v>
      </c>
      <c r="D132" s="123">
        <f>'[1]2021-03'!D137</f>
        <v>7505.4833784600005</v>
      </c>
      <c r="E132" s="123">
        <f>'[1]2021-03'!E137</f>
        <v>0</v>
      </c>
      <c r="F132" s="124">
        <f>'[1]2021-03'!N137</f>
        <v>7472.4362742399999</v>
      </c>
      <c r="G132" s="124">
        <f>'[1]2021-03'!O137</f>
        <v>7472.4362742399999</v>
      </c>
      <c r="H132" s="124">
        <f>'[1]2021-03'!P137</f>
        <v>0</v>
      </c>
    </row>
    <row r="133" spans="1:8" x14ac:dyDescent="0.2">
      <c r="A133" s="127" t="s">
        <v>573</v>
      </c>
      <c r="B133" s="122" t="s">
        <v>275</v>
      </c>
      <c r="C133" s="123">
        <f>'[1]2021-03'!C138</f>
        <v>13477.694240384</v>
      </c>
      <c r="D133" s="123">
        <f>'[1]2021-03'!D138</f>
        <v>13477.694240384</v>
      </c>
      <c r="E133" s="123">
        <f>'[1]2021-03'!E138</f>
        <v>0</v>
      </c>
      <c r="F133" s="124">
        <f>'[1]2021-03'!N138</f>
        <v>13835.139166572</v>
      </c>
      <c r="G133" s="124">
        <f>'[1]2021-03'!O138</f>
        <v>13835.139166572</v>
      </c>
      <c r="H133" s="124">
        <f>'[1]2021-03'!P138</f>
        <v>0</v>
      </c>
    </row>
    <row r="134" spans="1:8" x14ac:dyDescent="0.2">
      <c r="A134" s="127" t="s">
        <v>574</v>
      </c>
      <c r="B134" s="122" t="s">
        <v>276</v>
      </c>
      <c r="C134" s="123">
        <f>'[1]2021-03'!C139</f>
        <v>11518.311863312001</v>
      </c>
      <c r="D134" s="123">
        <f>'[1]2021-03'!D139</f>
        <v>11518.311863312001</v>
      </c>
      <c r="E134" s="123">
        <f>'[1]2021-03'!E139</f>
        <v>0</v>
      </c>
      <c r="F134" s="124">
        <f>'[1]2021-03'!N139</f>
        <v>11401.707775440002</v>
      </c>
      <c r="G134" s="124">
        <f>'[1]2021-03'!O139</f>
        <v>11401.707775440002</v>
      </c>
      <c r="H134" s="124">
        <f>'[1]2021-03'!P139</f>
        <v>0</v>
      </c>
    </row>
    <row r="135" spans="1:8" x14ac:dyDescent="0.2">
      <c r="A135" s="127" t="s">
        <v>575</v>
      </c>
      <c r="B135" s="122" t="s">
        <v>277</v>
      </c>
      <c r="C135" s="123">
        <f>'[1]2021-03'!C140</f>
        <v>12649.541970404</v>
      </c>
      <c r="D135" s="123">
        <f>'[1]2021-03'!D140</f>
        <v>12649.541970404</v>
      </c>
      <c r="E135" s="123">
        <f>'[1]2021-03'!E140</f>
        <v>0</v>
      </c>
      <c r="F135" s="124">
        <f>'[1]2021-03'!N140</f>
        <v>12834.811760079996</v>
      </c>
      <c r="G135" s="124">
        <f>'[1]2021-03'!O140</f>
        <v>12834.811760079996</v>
      </c>
      <c r="H135" s="124">
        <f>'[1]2021-03'!P140</f>
        <v>0</v>
      </c>
    </row>
    <row r="136" spans="1:8" x14ac:dyDescent="0.2">
      <c r="A136" s="127" t="s">
        <v>576</v>
      </c>
      <c r="B136" s="122" t="s">
        <v>278</v>
      </c>
      <c r="C136" s="123">
        <f>'[1]2021-03'!C141</f>
        <v>9788.2748018519997</v>
      </c>
      <c r="D136" s="123">
        <f>'[1]2021-03'!D141</f>
        <v>9788.2748018519997</v>
      </c>
      <c r="E136" s="123">
        <f>'[1]2021-03'!E141</f>
        <v>0</v>
      </c>
      <c r="F136" s="124">
        <f>'[1]2021-03'!N141</f>
        <v>9532.5829468800002</v>
      </c>
      <c r="G136" s="124">
        <f>'[1]2021-03'!O141</f>
        <v>9532.5829468800002</v>
      </c>
      <c r="H136" s="124">
        <f>'[1]2021-03'!P141</f>
        <v>0</v>
      </c>
    </row>
    <row r="137" spans="1:8" x14ac:dyDescent="0.2">
      <c r="A137" s="127" t="s">
        <v>577</v>
      </c>
      <c r="B137" s="122" t="s">
        <v>565</v>
      </c>
      <c r="C137" s="123">
        <f>'[1]2021-03'!C142</f>
        <v>7075.6206347159987</v>
      </c>
      <c r="D137" s="123">
        <f>'[1]2021-03'!D142</f>
        <v>7075.6206347159987</v>
      </c>
      <c r="E137" s="123">
        <f>'[1]2021-03'!E142</f>
        <v>0</v>
      </c>
      <c r="F137" s="124">
        <f>'[1]2021-03'!N142</f>
        <v>6863.0713143400008</v>
      </c>
      <c r="G137" s="124">
        <f>'[1]2021-03'!O142</f>
        <v>6863.0713143400008</v>
      </c>
      <c r="H137" s="124">
        <f>'[1]2021-03'!P142</f>
        <v>0</v>
      </c>
    </row>
    <row r="138" spans="1:8" x14ac:dyDescent="0.2">
      <c r="A138" s="127" t="s">
        <v>578</v>
      </c>
      <c r="B138" s="125" t="s">
        <v>566</v>
      </c>
      <c r="C138" s="123">
        <f>'[1]2021-03'!C143</f>
        <v>13348.815348935999</v>
      </c>
      <c r="D138" s="123">
        <f>'[1]2021-03'!D143</f>
        <v>13348.815348935999</v>
      </c>
      <c r="E138" s="123">
        <f>'[1]2021-03'!E143</f>
        <v>0</v>
      </c>
      <c r="F138" s="124">
        <f>'[1]2021-03'!N143</f>
        <v>13637.66851546</v>
      </c>
      <c r="G138" s="124">
        <f>'[1]2021-03'!O143</f>
        <v>13637.66851546</v>
      </c>
      <c r="H138" s="124">
        <f>'[1]2021-03'!P143</f>
        <v>0</v>
      </c>
    </row>
    <row r="139" spans="1:8" x14ac:dyDescent="0.2">
      <c r="A139" s="127" t="s">
        <v>579</v>
      </c>
      <c r="B139" s="122" t="s">
        <v>279</v>
      </c>
      <c r="C139" s="123">
        <f>'[1]2021-03'!C144</f>
        <v>8377.7300538519994</v>
      </c>
      <c r="D139" s="123">
        <f>'[1]2021-03'!D144</f>
        <v>8377.7300538519994</v>
      </c>
      <c r="E139" s="123">
        <f>'[1]2021-03'!E144</f>
        <v>0</v>
      </c>
      <c r="F139" s="124">
        <f>'[1]2021-03'!N144</f>
        <v>8289.5134789000003</v>
      </c>
      <c r="G139" s="124">
        <f>'[1]2021-03'!O144</f>
        <v>8289.5134789000003</v>
      </c>
      <c r="H139" s="124">
        <f>'[1]2021-03'!P144</f>
        <v>0</v>
      </c>
    </row>
    <row r="140" spans="1:8" x14ac:dyDescent="0.2">
      <c r="A140" s="127" t="s">
        <v>580</v>
      </c>
      <c r="B140" s="125" t="s">
        <v>567</v>
      </c>
      <c r="C140" s="123">
        <f>'[1]2021-03'!C145</f>
        <v>8857.7690688679995</v>
      </c>
      <c r="D140" s="123">
        <f>'[1]2021-03'!D145</f>
        <v>8857.7690688679995</v>
      </c>
      <c r="E140" s="123">
        <f>'[1]2021-03'!E145</f>
        <v>0</v>
      </c>
      <c r="F140" s="124">
        <f>'[1]2021-03'!N145</f>
        <v>9243.2524351999982</v>
      </c>
      <c r="G140" s="124">
        <f>'[1]2021-03'!O145</f>
        <v>9243.2524351999982</v>
      </c>
      <c r="H140" s="124">
        <f>'[1]2021-03'!P145</f>
        <v>0</v>
      </c>
    </row>
    <row r="141" spans="1:8" x14ac:dyDescent="0.2">
      <c r="A141" s="127" t="s">
        <v>581</v>
      </c>
      <c r="B141" s="122" t="s">
        <v>568</v>
      </c>
      <c r="C141" s="123">
        <f>'[1]2021-03'!C146</f>
        <v>12020.788069664</v>
      </c>
      <c r="D141" s="123">
        <f>'[1]2021-03'!D146</f>
        <v>12020.788069664</v>
      </c>
      <c r="E141" s="123">
        <f>'[1]2021-03'!E146</f>
        <v>0</v>
      </c>
      <c r="F141" s="124">
        <f>'[1]2021-03'!N146</f>
        <v>12324.588413939997</v>
      </c>
      <c r="G141" s="124">
        <f>'[1]2021-03'!O146</f>
        <v>12324.588413939997</v>
      </c>
      <c r="H141" s="124">
        <f>'[1]2021-03'!P146</f>
        <v>0</v>
      </c>
    </row>
    <row r="142" spans="1:8" x14ac:dyDescent="0.2">
      <c r="A142" s="127" t="s">
        <v>582</v>
      </c>
      <c r="B142" s="122" t="s">
        <v>569</v>
      </c>
      <c r="C142" s="123">
        <f>'[1]2021-03'!C147</f>
        <v>9254.903673068</v>
      </c>
      <c r="D142" s="123">
        <f>'[1]2021-03'!D147</f>
        <v>9254.903673068</v>
      </c>
      <c r="E142" s="123">
        <f>'[1]2021-03'!E147</f>
        <v>0</v>
      </c>
      <c r="F142" s="124">
        <f>'[1]2021-03'!N147</f>
        <v>9819.4449683999992</v>
      </c>
      <c r="G142" s="124">
        <f>'[1]2021-03'!O147</f>
        <v>9819.4449683999992</v>
      </c>
      <c r="H142" s="124">
        <f>'[1]2021-03'!P147</f>
        <v>0</v>
      </c>
    </row>
    <row r="143" spans="1:8" ht="25.5" x14ac:dyDescent="0.2">
      <c r="A143" s="127" t="s">
        <v>583</v>
      </c>
      <c r="B143" s="122" t="s">
        <v>280</v>
      </c>
      <c r="C143" s="123">
        <f>'[1]2021-03'!C148</f>
        <v>23435.283941787995</v>
      </c>
      <c r="D143" s="123">
        <f>'[1]2021-03'!D148</f>
        <v>23435.283941787995</v>
      </c>
      <c r="E143" s="123">
        <f>'[1]2021-03'!E148</f>
        <v>0</v>
      </c>
      <c r="F143" s="124">
        <f>'[1]2021-03'!N148</f>
        <v>25949.046497404004</v>
      </c>
      <c r="G143" s="124">
        <f>'[1]2021-03'!O148</f>
        <v>24949.046497404004</v>
      </c>
      <c r="H143" s="124">
        <f>'[1]2021-03'!P148</f>
        <v>1000</v>
      </c>
    </row>
    <row r="144" spans="1:8" x14ac:dyDescent="0.2">
      <c r="A144" s="127" t="s">
        <v>584</v>
      </c>
      <c r="B144" s="122" t="s">
        <v>281</v>
      </c>
      <c r="C144" s="123">
        <f>'[1]2021-03'!C149</f>
        <v>12539.536935288002</v>
      </c>
      <c r="D144" s="123">
        <f>'[1]2021-03'!D149</f>
        <v>12539.536935288002</v>
      </c>
      <c r="E144" s="123">
        <f>'[1]2021-03'!E149</f>
        <v>0</v>
      </c>
      <c r="F144" s="124">
        <f>'[1]2021-03'!N149</f>
        <v>13266.235558980001</v>
      </c>
      <c r="G144" s="124">
        <f>'[1]2021-03'!O149</f>
        <v>13266.235558980001</v>
      </c>
      <c r="H144" s="124">
        <f>'[1]2021-03'!P149</f>
        <v>0</v>
      </c>
    </row>
    <row r="145" spans="1:8" x14ac:dyDescent="0.2">
      <c r="A145" s="127" t="s">
        <v>585</v>
      </c>
      <c r="B145" s="122" t="s">
        <v>282</v>
      </c>
      <c r="C145" s="123">
        <f>'[1]2021-03'!C150</f>
        <v>9816.9202917359999</v>
      </c>
      <c r="D145" s="123">
        <f>'[1]2021-03'!D150</f>
        <v>9816.9202917359999</v>
      </c>
      <c r="E145" s="123">
        <f>'[1]2021-03'!E150</f>
        <v>0</v>
      </c>
      <c r="F145" s="124">
        <f>'[1]2021-03'!N150</f>
        <v>9620.2945536599982</v>
      </c>
      <c r="G145" s="124">
        <f>'[1]2021-03'!O150</f>
        <v>9620.2945536599982</v>
      </c>
      <c r="H145" s="124">
        <f>'[1]2021-03'!P150</f>
        <v>0</v>
      </c>
    </row>
    <row r="146" spans="1:8" x14ac:dyDescent="0.2">
      <c r="A146" s="127" t="s">
        <v>586</v>
      </c>
      <c r="B146" s="122" t="s">
        <v>283</v>
      </c>
      <c r="C146" s="123">
        <f>'[1]2021-03'!C151</f>
        <v>10552.789633848</v>
      </c>
      <c r="D146" s="123">
        <f>'[1]2021-03'!D151</f>
        <v>10552.789633848</v>
      </c>
      <c r="E146" s="123">
        <f>'[1]2021-03'!E151</f>
        <v>0</v>
      </c>
      <c r="F146" s="124">
        <f>'[1]2021-03'!N151</f>
        <v>11043.232569600001</v>
      </c>
      <c r="G146" s="124">
        <f>'[1]2021-03'!O151</f>
        <v>11043.232569600001</v>
      </c>
      <c r="H146" s="124">
        <f>'[1]2021-03'!P151</f>
        <v>0</v>
      </c>
    </row>
    <row r="147" spans="1:8" x14ac:dyDescent="0.2">
      <c r="A147" s="127" t="s">
        <v>587</v>
      </c>
      <c r="B147" s="122" t="s">
        <v>284</v>
      </c>
      <c r="C147" s="123">
        <f>'[1]2021-03'!C152</f>
        <v>10186.084260655998</v>
      </c>
      <c r="D147" s="123">
        <f>'[1]2021-03'!D152</f>
        <v>10186.084260655998</v>
      </c>
      <c r="E147" s="123">
        <f>'[1]2021-03'!E152</f>
        <v>0</v>
      </c>
      <c r="F147" s="124">
        <f>'[1]2021-03'!N152</f>
        <v>10250.23267994</v>
      </c>
      <c r="G147" s="124">
        <f>'[1]2021-03'!O152</f>
        <v>10250.23267994</v>
      </c>
      <c r="H147" s="124">
        <f>'[1]2021-03'!P152</f>
        <v>0</v>
      </c>
    </row>
    <row r="148" spans="1:8" x14ac:dyDescent="0.2">
      <c r="A148" s="127" t="s">
        <v>588</v>
      </c>
      <c r="B148" s="122" t="s">
        <v>285</v>
      </c>
      <c r="C148" s="123">
        <f>'[1]2021-03'!C153</f>
        <v>8352.2626829439996</v>
      </c>
      <c r="D148" s="123">
        <f>'[1]2021-03'!D153</f>
        <v>8352.2626829439996</v>
      </c>
      <c r="E148" s="123">
        <f>'[1]2021-03'!E153</f>
        <v>0</v>
      </c>
      <c r="F148" s="124">
        <f>'[1]2021-03'!N153</f>
        <v>8289.4268603200017</v>
      </c>
      <c r="G148" s="124">
        <f>'[1]2021-03'!O153</f>
        <v>8289.4268603200017</v>
      </c>
      <c r="H148" s="124">
        <f>'[1]2021-03'!P153</f>
        <v>0</v>
      </c>
    </row>
    <row r="149" spans="1:8" x14ac:dyDescent="0.2">
      <c r="A149" s="127" t="s">
        <v>589</v>
      </c>
      <c r="B149" s="122" t="s">
        <v>286</v>
      </c>
      <c r="C149" s="123">
        <f>'[1]2021-03'!C154</f>
        <v>5389.4078004960011</v>
      </c>
      <c r="D149" s="123">
        <f>'[1]2021-03'!D154</f>
        <v>5389.4078004960011</v>
      </c>
      <c r="E149" s="123">
        <f>'[1]2021-03'!E154</f>
        <v>0</v>
      </c>
      <c r="F149" s="124">
        <f>'[1]2021-03'!N154</f>
        <v>5402.7214985600003</v>
      </c>
      <c r="G149" s="124">
        <f>'[1]2021-03'!O154</f>
        <v>5402.7214985600003</v>
      </c>
      <c r="H149" s="124">
        <f>'[1]2021-03'!P154</f>
        <v>0</v>
      </c>
    </row>
    <row r="150" spans="1:8" x14ac:dyDescent="0.2">
      <c r="A150" s="127" t="s">
        <v>590</v>
      </c>
      <c r="B150" s="122" t="s">
        <v>287</v>
      </c>
      <c r="C150" s="123">
        <f>'[1]2021-03'!C155</f>
        <v>10658.839607976</v>
      </c>
      <c r="D150" s="123">
        <f>'[1]2021-03'!D155</f>
        <v>10658.839607976</v>
      </c>
      <c r="E150" s="123">
        <f>'[1]2021-03'!E155</f>
        <v>0</v>
      </c>
      <c r="F150" s="124">
        <f>'[1]2021-03'!N155</f>
        <v>11345.085287280001</v>
      </c>
      <c r="G150" s="124">
        <f>'[1]2021-03'!O155</f>
        <v>11345.085287280001</v>
      </c>
      <c r="H150" s="124">
        <f>'[1]2021-03'!P155</f>
        <v>0</v>
      </c>
    </row>
    <row r="151" spans="1:8" x14ac:dyDescent="0.2">
      <c r="A151" s="127" t="s">
        <v>591</v>
      </c>
      <c r="B151" s="122" t="s">
        <v>288</v>
      </c>
      <c r="C151" s="123">
        <f>'[1]2021-03'!C156</f>
        <v>8237.3664141959998</v>
      </c>
      <c r="D151" s="123">
        <f>'[1]2021-03'!D156</f>
        <v>8237.3664141959998</v>
      </c>
      <c r="E151" s="123">
        <f>'[1]2021-03'!E156</f>
        <v>0</v>
      </c>
      <c r="F151" s="124">
        <f>'[1]2021-03'!N156</f>
        <v>8385.2084610000002</v>
      </c>
      <c r="G151" s="124">
        <f>'[1]2021-03'!O156</f>
        <v>8385.2084610000002</v>
      </c>
      <c r="H151" s="124">
        <f>'[1]2021-03'!P156</f>
        <v>0</v>
      </c>
    </row>
    <row r="152" spans="1:8" x14ac:dyDescent="0.2">
      <c r="A152" s="127" t="s">
        <v>592</v>
      </c>
      <c r="B152" s="122" t="s">
        <v>289</v>
      </c>
      <c r="C152" s="123">
        <f>'[1]2021-03'!C157</f>
        <v>13719.402472207999</v>
      </c>
      <c r="D152" s="123">
        <f>'[1]2021-03'!D157</f>
        <v>13719.402472207999</v>
      </c>
      <c r="E152" s="123">
        <f>'[1]2021-03'!E157</f>
        <v>0</v>
      </c>
      <c r="F152" s="124">
        <f>'[1]2021-03'!N157</f>
        <v>10738.84132236</v>
      </c>
      <c r="G152" s="124">
        <f>'[1]2021-03'!O157</f>
        <v>10738.84132236</v>
      </c>
      <c r="H152" s="124">
        <f>'[1]2021-03'!P157</f>
        <v>0</v>
      </c>
    </row>
    <row r="153" spans="1:8" x14ac:dyDescent="0.2">
      <c r="A153" s="127" t="s">
        <v>593</v>
      </c>
      <c r="B153" s="122" t="s">
        <v>290</v>
      </c>
      <c r="C153" s="123">
        <f>'[1]2021-03'!C158</f>
        <v>5778.7907690319989</v>
      </c>
      <c r="D153" s="123">
        <f>'[1]2021-03'!D158</f>
        <v>5778.7907690319989</v>
      </c>
      <c r="E153" s="123">
        <f>'[1]2021-03'!E158</f>
        <v>0</v>
      </c>
      <c r="F153" s="124">
        <f>'[1]2021-03'!N158</f>
        <v>0</v>
      </c>
      <c r="G153" s="124">
        <f>'[1]2021-03'!O158</f>
        <v>0</v>
      </c>
      <c r="H153" s="124">
        <f>'[1]2021-03'!P158</f>
        <v>0</v>
      </c>
    </row>
    <row r="154" spans="1:8" x14ac:dyDescent="0.2">
      <c r="A154" s="127" t="s">
        <v>594</v>
      </c>
      <c r="B154" s="122" t="s">
        <v>291</v>
      </c>
      <c r="C154" s="123">
        <f>'[1]2021-03'!C159</f>
        <v>7353.7380783440003</v>
      </c>
      <c r="D154" s="123">
        <f>'[1]2021-03'!D159</f>
        <v>7353.7380783440003</v>
      </c>
      <c r="E154" s="123">
        <f>'[1]2021-03'!E159</f>
        <v>0</v>
      </c>
      <c r="F154" s="124">
        <f>'[1]2021-03'!N159</f>
        <v>12171.156445859999</v>
      </c>
      <c r="G154" s="124">
        <f>'[1]2021-03'!O159</f>
        <v>12171.156445859999</v>
      </c>
      <c r="H154" s="124">
        <f>'[1]2021-03'!P159</f>
        <v>0</v>
      </c>
    </row>
    <row r="155" spans="1:8" x14ac:dyDescent="0.2">
      <c r="A155" s="127" t="s">
        <v>595</v>
      </c>
      <c r="B155" s="122" t="s">
        <v>292</v>
      </c>
      <c r="C155" s="123">
        <f>'[1]2021-03'!C160</f>
        <v>11587.148667466668</v>
      </c>
      <c r="D155" s="123">
        <f>'[1]2021-03'!D160</f>
        <v>11587.148667466668</v>
      </c>
      <c r="E155" s="123">
        <f>'[1]2021-03'!E160</f>
        <v>0</v>
      </c>
      <c r="F155" s="124">
        <f>'[1]2021-03'!N160</f>
        <v>12454.575467039998</v>
      </c>
      <c r="G155" s="124">
        <f>'[1]2021-03'!O160</f>
        <v>12454.575467039998</v>
      </c>
      <c r="H155" s="124">
        <f>'[1]2021-03'!P160</f>
        <v>0</v>
      </c>
    </row>
    <row r="156" spans="1:8" x14ac:dyDescent="0.2">
      <c r="A156" s="127" t="s">
        <v>596</v>
      </c>
      <c r="B156" s="122" t="s">
        <v>293</v>
      </c>
      <c r="C156" s="123">
        <f>'[1]2021-03'!C161</f>
        <v>8568.6628749280007</v>
      </c>
      <c r="D156" s="123">
        <f>'[1]2021-03'!D161</f>
        <v>8568.6628749280007</v>
      </c>
      <c r="E156" s="123">
        <f>'[1]2021-03'!E161</f>
        <v>0</v>
      </c>
      <c r="F156" s="124">
        <f>'[1]2021-03'!N161</f>
        <v>9158.3503343600005</v>
      </c>
      <c r="G156" s="124">
        <f>'[1]2021-03'!O161</f>
        <v>9158.3503343600005</v>
      </c>
      <c r="H156" s="124">
        <f>'[1]2021-03'!P161</f>
        <v>0</v>
      </c>
    </row>
    <row r="157" spans="1:8" x14ac:dyDescent="0.2">
      <c r="A157" s="127" t="s">
        <v>597</v>
      </c>
      <c r="B157" s="122" t="s">
        <v>294</v>
      </c>
      <c r="C157" s="123">
        <f>'[1]2021-03'!C162</f>
        <v>8305.0937040879999</v>
      </c>
      <c r="D157" s="123">
        <f>'[1]2021-03'!D162</f>
        <v>8305.0937040879999</v>
      </c>
      <c r="E157" s="123">
        <f>'[1]2021-03'!E162</f>
        <v>0</v>
      </c>
      <c r="F157" s="124">
        <f>'[1]2021-03'!N162</f>
        <v>8569.2082658799991</v>
      </c>
      <c r="G157" s="124">
        <f>'[1]2021-03'!O162</f>
        <v>8569.2082658799991</v>
      </c>
      <c r="H157" s="124">
        <f>'[1]2021-03'!P162</f>
        <v>0</v>
      </c>
    </row>
    <row r="158" spans="1:8" x14ac:dyDescent="0.2">
      <c r="A158" s="127" t="s">
        <v>598</v>
      </c>
      <c r="B158" s="122" t="s">
        <v>295</v>
      </c>
      <c r="C158" s="123">
        <f>'[1]2021-03'!C163</f>
        <v>10118.224436820001</v>
      </c>
      <c r="D158" s="123">
        <f>'[1]2021-03'!D163</f>
        <v>10118.224436820001</v>
      </c>
      <c r="E158" s="123">
        <f>'[1]2021-03'!E163</f>
        <v>0</v>
      </c>
      <c r="F158" s="124">
        <f>'[1]2021-03'!N163</f>
        <v>9539.9405836799997</v>
      </c>
      <c r="G158" s="124">
        <f>'[1]2021-03'!O163</f>
        <v>9539.9405836799997</v>
      </c>
      <c r="H158" s="124">
        <f>'[1]2021-03'!P163</f>
        <v>0</v>
      </c>
    </row>
    <row r="159" spans="1:8" ht="25.5" x14ac:dyDescent="0.2">
      <c r="A159" s="127" t="s">
        <v>599</v>
      </c>
      <c r="B159" s="122" t="s">
        <v>296</v>
      </c>
      <c r="C159" s="123">
        <f>'[1]2021-03'!C164</f>
        <v>7338.0809887759988</v>
      </c>
      <c r="D159" s="123">
        <f>'[1]2021-03'!D164</f>
        <v>7338.0809887759988</v>
      </c>
      <c r="E159" s="123">
        <f>'[1]2021-03'!E164</f>
        <v>0</v>
      </c>
      <c r="F159" s="124">
        <f>'[1]2021-03'!N164</f>
        <v>7323.121310460001</v>
      </c>
      <c r="G159" s="124">
        <f>'[1]2021-03'!O164</f>
        <v>7323.121310460001</v>
      </c>
      <c r="H159" s="124">
        <f>'[1]2021-03'!P164</f>
        <v>0</v>
      </c>
    </row>
    <row r="160" spans="1:8" x14ac:dyDescent="0.2">
      <c r="A160" s="119">
        <v>5</v>
      </c>
      <c r="B160" s="120" t="s">
        <v>297</v>
      </c>
      <c r="C160" s="118">
        <f>'[1]2021-03'!C165</f>
        <v>4063.8961559999998</v>
      </c>
      <c r="D160" s="118">
        <f>'[1]2021-03'!D165</f>
        <v>2752.5668409999998</v>
      </c>
      <c r="E160" s="118">
        <f>'[1]2021-03'!E165</f>
        <v>1311.329315</v>
      </c>
      <c r="F160" s="118">
        <f>'[1]2021-03'!N165</f>
        <v>4136.0303279999998</v>
      </c>
      <c r="G160" s="118">
        <f>'[1]2021-03'!O165</f>
        <v>2628.7010129999999</v>
      </c>
      <c r="H160" s="118">
        <f>'[1]2021-03'!P165</f>
        <v>1507.329315</v>
      </c>
    </row>
    <row r="161" spans="1:8" ht="25.5" x14ac:dyDescent="0.2">
      <c r="A161" s="127">
        <v>1</v>
      </c>
      <c r="B161" s="122" t="s">
        <v>298</v>
      </c>
      <c r="C161" s="123">
        <f>'[1]2021-03'!C166</f>
        <v>1148.1778839999997</v>
      </c>
      <c r="D161" s="123">
        <f>'[1]2021-03'!D166</f>
        <v>1036.9862509999998</v>
      </c>
      <c r="E161" s="123">
        <f>'[1]2021-03'!E166</f>
        <v>111.19163300000002</v>
      </c>
      <c r="F161" s="124">
        <f>'[1]2021-03'!N166</f>
        <v>1176.862768</v>
      </c>
      <c r="G161" s="124">
        <f>'[1]2021-03'!O166</f>
        <v>1065.671135</v>
      </c>
      <c r="H161" s="124">
        <f>'[1]2021-03'!P166</f>
        <v>111.19163300000002</v>
      </c>
    </row>
    <row r="162" spans="1:8" x14ac:dyDescent="0.2">
      <c r="A162" s="127">
        <v>2</v>
      </c>
      <c r="B162" s="122" t="s">
        <v>299</v>
      </c>
      <c r="C162" s="123">
        <f>'[1]2021-03'!C167</f>
        <v>2915.7182720000001</v>
      </c>
      <c r="D162" s="123">
        <f>'[1]2021-03'!D167</f>
        <v>1715.58059</v>
      </c>
      <c r="E162" s="123">
        <f>'[1]2021-03'!E167</f>
        <v>1200.137682</v>
      </c>
      <c r="F162" s="124">
        <f>'[1]2021-03'!N167</f>
        <v>2959.1675599999999</v>
      </c>
      <c r="G162" s="124">
        <f>'[1]2021-03'!O167</f>
        <v>1563.0298779999998</v>
      </c>
      <c r="H162" s="124">
        <f>'[1]2021-03'!P167</f>
        <v>1396.137682</v>
      </c>
    </row>
    <row r="163" spans="1:8" x14ac:dyDescent="0.2">
      <c r="A163" s="119" t="s">
        <v>51</v>
      </c>
      <c r="B163" s="120" t="s">
        <v>300</v>
      </c>
      <c r="C163" s="118">
        <f>'[1]2021-03'!C168</f>
        <v>180180.25687384</v>
      </c>
      <c r="D163" s="118">
        <f>'[1]2021-03'!D168</f>
        <v>64757.256873839993</v>
      </c>
      <c r="E163" s="118">
        <f>'[1]2021-03'!E168</f>
        <v>115423</v>
      </c>
      <c r="F163" s="118">
        <f>'[1]2021-03'!N168</f>
        <v>164442.93618443998</v>
      </c>
      <c r="G163" s="118">
        <f>'[1]2021-03'!O168</f>
        <v>65104.136184439994</v>
      </c>
      <c r="H163" s="118">
        <f>'[1]2021-03'!P168</f>
        <v>99338.8</v>
      </c>
    </row>
    <row r="164" spans="1:8" x14ac:dyDescent="0.2">
      <c r="A164" s="127">
        <v>1</v>
      </c>
      <c r="B164" s="122" t="s">
        <v>301</v>
      </c>
      <c r="C164" s="123">
        <f>'[1]2021-03'!C169</f>
        <v>5974.7466969199995</v>
      </c>
      <c r="D164" s="123">
        <f>'[1]2021-03'!D169</f>
        <v>5974.7466969199995</v>
      </c>
      <c r="E164" s="123">
        <f>'[1]2021-03'!E169</f>
        <v>0</v>
      </c>
      <c r="F164" s="124">
        <f>'[1]2021-03'!N169</f>
        <v>0</v>
      </c>
      <c r="G164" s="124">
        <f>'[1]2021-03'!O169</f>
        <v>0</v>
      </c>
      <c r="H164" s="124">
        <f>'[1]2021-03'!P169</f>
        <v>0</v>
      </c>
    </row>
    <row r="165" spans="1:8" x14ac:dyDescent="0.2">
      <c r="A165" s="127">
        <v>2</v>
      </c>
      <c r="B165" s="122" t="s">
        <v>302</v>
      </c>
      <c r="C165" s="123">
        <f>'[1]2021-03'!C170</f>
        <v>3558.6456379599995</v>
      </c>
      <c r="D165" s="123">
        <f>'[1]2021-03'!D170</f>
        <v>3558.6456379599995</v>
      </c>
      <c r="E165" s="123">
        <f>'[1]2021-03'!E170</f>
        <v>0</v>
      </c>
      <c r="F165" s="124">
        <f>'[1]2021-03'!N170</f>
        <v>9534.0760169200003</v>
      </c>
      <c r="G165" s="124">
        <f>'[1]2021-03'!O170</f>
        <v>9534.0760169200003</v>
      </c>
      <c r="H165" s="124">
        <f>'[1]2021-03'!P170</f>
        <v>0</v>
      </c>
    </row>
    <row r="166" spans="1:8" x14ac:dyDescent="0.2">
      <c r="A166" s="127">
        <v>3</v>
      </c>
      <c r="B166" s="122" t="s">
        <v>303</v>
      </c>
      <c r="C166" s="123">
        <f>'[1]2021-03'!C171</f>
        <v>24547</v>
      </c>
      <c r="D166" s="123">
        <f>'[1]2021-03'!D171</f>
        <v>24547</v>
      </c>
      <c r="E166" s="123">
        <f>'[1]2021-03'!E171</f>
        <v>0</v>
      </c>
      <c r="F166" s="124">
        <f>'[1]2021-03'!N171</f>
        <v>24483</v>
      </c>
      <c r="G166" s="124">
        <f>'[1]2021-03'!O171</f>
        <v>24483</v>
      </c>
      <c r="H166" s="124">
        <f>'[1]2021-03'!P171</f>
        <v>0</v>
      </c>
    </row>
    <row r="167" spans="1:8" x14ac:dyDescent="0.2">
      <c r="A167" s="127">
        <v>4</v>
      </c>
      <c r="B167" s="122" t="s">
        <v>304</v>
      </c>
      <c r="C167" s="123">
        <f>'[1]2021-03'!C172</f>
        <v>1323.5537875</v>
      </c>
      <c r="D167" s="123">
        <f>'[1]2021-03'!D172</f>
        <v>1323.5537875</v>
      </c>
      <c r="E167" s="123">
        <f>'[1]2021-03'!E172</f>
        <v>0</v>
      </c>
      <c r="F167" s="124">
        <f>'[1]2021-03'!N172</f>
        <v>1324.0370117999996</v>
      </c>
      <c r="G167" s="124">
        <f>'[1]2021-03'!O172</f>
        <v>1324.0370117999996</v>
      </c>
      <c r="H167" s="124">
        <f>'[1]2021-03'!P172</f>
        <v>0</v>
      </c>
    </row>
    <row r="168" spans="1:8" x14ac:dyDescent="0.2">
      <c r="A168" s="127">
        <v>5</v>
      </c>
      <c r="B168" s="122" t="s">
        <v>305</v>
      </c>
      <c r="C168" s="123">
        <f>'[1]2021-03'!C173</f>
        <v>11126.0290652</v>
      </c>
      <c r="D168" s="123">
        <f>'[1]2021-03'!D173</f>
        <v>7249.0290652000003</v>
      </c>
      <c r="E168" s="123">
        <f>'[1]2021-03'!E173</f>
        <v>3877</v>
      </c>
      <c r="F168" s="124">
        <f>'[1]2021-03'!N173</f>
        <v>10379.902832</v>
      </c>
      <c r="G168" s="124">
        <f>'[1]2021-03'!O173</f>
        <v>7502.9028319999998</v>
      </c>
      <c r="H168" s="124">
        <f>'[1]2021-03'!P173</f>
        <v>2877</v>
      </c>
    </row>
    <row r="169" spans="1:8" x14ac:dyDescent="0.2">
      <c r="A169" s="127">
        <v>6</v>
      </c>
      <c r="B169" s="122" t="s">
        <v>306</v>
      </c>
      <c r="C169" s="123">
        <f>'[1]2021-03'!C174</f>
        <v>4506.7957692</v>
      </c>
      <c r="D169" s="123">
        <f>'[1]2021-03'!D174</f>
        <v>4506.7957692</v>
      </c>
      <c r="E169" s="123">
        <f>'[1]2021-03'!E174</f>
        <v>0</v>
      </c>
      <c r="F169" s="124">
        <f>'[1]2021-03'!N174</f>
        <v>4506.6048178500005</v>
      </c>
      <c r="G169" s="124">
        <f>'[1]2021-03'!O174</f>
        <v>4506.6048178500005</v>
      </c>
      <c r="H169" s="124">
        <f>'[1]2021-03'!P174</f>
        <v>0</v>
      </c>
    </row>
    <row r="170" spans="1:8" ht="25.5" x14ac:dyDescent="0.2">
      <c r="A170" s="127">
        <v>7</v>
      </c>
      <c r="B170" s="122" t="s">
        <v>307</v>
      </c>
      <c r="C170" s="123">
        <f>'[1]2021-03'!C175</f>
        <v>2584.7460619999997</v>
      </c>
      <c r="D170" s="123">
        <f>'[1]2021-03'!D175</f>
        <v>1884.7460619999997</v>
      </c>
      <c r="E170" s="123">
        <f>'[1]2021-03'!E175</f>
        <v>700</v>
      </c>
      <c r="F170" s="124">
        <f>'[1]2021-03'!N175</f>
        <v>2664.6607219999996</v>
      </c>
      <c r="G170" s="124">
        <f>'[1]2021-03'!O175</f>
        <v>1964.6607219999996</v>
      </c>
      <c r="H170" s="124">
        <f>'[1]2021-03'!P175</f>
        <v>700</v>
      </c>
    </row>
    <row r="171" spans="1:8" x14ac:dyDescent="0.2">
      <c r="A171" s="127">
        <v>8</v>
      </c>
      <c r="B171" s="122" t="s">
        <v>308</v>
      </c>
      <c r="C171" s="123">
        <f>'[1]2021-03'!C177</f>
        <v>5377.9442000600002</v>
      </c>
      <c r="D171" s="123">
        <f>'[1]2021-03'!D177</f>
        <v>5377.9442000600002</v>
      </c>
      <c r="E171" s="123">
        <f>'[1]2021-03'!E177</f>
        <v>0</v>
      </c>
      <c r="F171" s="124">
        <f>'[1]2021-03'!N177</f>
        <v>5378.3334001499998</v>
      </c>
      <c r="G171" s="124">
        <f>'[1]2021-03'!O177</f>
        <v>5378.3334001499998</v>
      </c>
      <c r="H171" s="124">
        <f>'[1]2021-03'!P177</f>
        <v>0</v>
      </c>
    </row>
    <row r="172" spans="1:8" ht="25.5" x14ac:dyDescent="0.2">
      <c r="A172" s="127">
        <v>9</v>
      </c>
      <c r="B172" s="122" t="s">
        <v>309</v>
      </c>
      <c r="C172" s="123">
        <f>'[1]2021-03'!C178</f>
        <v>10488.465389999999</v>
      </c>
      <c r="D172" s="123">
        <f>'[1]2021-03'!D178</f>
        <v>3038.4653899999994</v>
      </c>
      <c r="E172" s="123">
        <f>'[1]2021-03'!E178</f>
        <v>7450</v>
      </c>
      <c r="F172" s="124">
        <f>'[1]2021-03'!N178</f>
        <v>10904.131188720001</v>
      </c>
      <c r="G172" s="124">
        <f>'[1]2021-03'!O178</f>
        <v>3154.1311887200004</v>
      </c>
      <c r="H172" s="124">
        <f>'[1]2021-03'!P178</f>
        <v>7750</v>
      </c>
    </row>
    <row r="173" spans="1:8" x14ac:dyDescent="0.2">
      <c r="A173" s="127">
        <v>10</v>
      </c>
      <c r="B173" s="122" t="s">
        <v>310</v>
      </c>
      <c r="C173" s="123">
        <f>'[1]2021-03'!C179</f>
        <v>3743.3968720000003</v>
      </c>
      <c r="D173" s="123">
        <f>'[1]2021-03'!D179</f>
        <v>3073.3968720000003</v>
      </c>
      <c r="E173" s="123">
        <f>'[1]2021-03'!E179</f>
        <v>670</v>
      </c>
      <c r="F173" s="124">
        <f>'[1]2021-03'!N179</f>
        <v>3943.5123560000002</v>
      </c>
      <c r="G173" s="124">
        <f>'[1]2021-03'!O179</f>
        <v>3273.5123560000002</v>
      </c>
      <c r="H173" s="124">
        <f>'[1]2021-03'!P179</f>
        <v>670</v>
      </c>
    </row>
    <row r="174" spans="1:8" x14ac:dyDescent="0.2">
      <c r="A174" s="127">
        <v>11</v>
      </c>
      <c r="B174" s="135" t="s">
        <v>311</v>
      </c>
      <c r="C174" s="123">
        <f>'[1]2021-03'!C181</f>
        <v>2022</v>
      </c>
      <c r="D174" s="123">
        <f>'[1]2021-03'!D181</f>
        <v>2022</v>
      </c>
      <c r="E174" s="123">
        <f>'[1]2021-03'!E181</f>
        <v>0</v>
      </c>
      <c r="F174" s="124">
        <f>'[1]2021-03'!N181</f>
        <v>1782.1484449999996</v>
      </c>
      <c r="G174" s="124">
        <f>'[1]2021-03'!O181</f>
        <v>1782.1484449999996</v>
      </c>
      <c r="H174" s="136">
        <f>'[1]2021-03'!P181</f>
        <v>0</v>
      </c>
    </row>
    <row r="175" spans="1:8" x14ac:dyDescent="0.2">
      <c r="A175" s="127">
        <v>12</v>
      </c>
      <c r="B175" s="122" t="s">
        <v>600</v>
      </c>
      <c r="C175" s="123">
        <f>'[1]2021-03'!C182</f>
        <v>771.12101500000006</v>
      </c>
      <c r="D175" s="123">
        <f>'[1]2021-03'!D182</f>
        <v>771.12101500000006</v>
      </c>
      <c r="E175" s="123">
        <f>'[1]2021-03'!E182</f>
        <v>0</v>
      </c>
      <c r="F175" s="124">
        <f>'[1]2021-03'!N182</f>
        <v>770.72939400000007</v>
      </c>
      <c r="G175" s="124">
        <f>'[1]2021-03'!O182</f>
        <v>770.72939400000007</v>
      </c>
      <c r="H175" s="124">
        <f>'[1]2021-03'!P182</f>
        <v>0</v>
      </c>
    </row>
    <row r="176" spans="1:8" x14ac:dyDescent="0.2">
      <c r="A176" s="127">
        <v>13</v>
      </c>
      <c r="B176" s="122" t="s">
        <v>312</v>
      </c>
      <c r="C176" s="123">
        <f>'[1]2021-03'!C183</f>
        <v>1000</v>
      </c>
      <c r="D176" s="123">
        <f>'[1]2021-03'!D183</f>
        <v>0</v>
      </c>
      <c r="E176" s="123">
        <f>'[1]2021-03'!E183</f>
        <v>1000</v>
      </c>
      <c r="F176" s="124">
        <f>'[1]2021-03'!N183</f>
        <v>1000</v>
      </c>
      <c r="G176" s="124">
        <f>'[1]2021-03'!O183</f>
        <v>0</v>
      </c>
      <c r="H176" s="124">
        <f>'[1]2021-03'!P183</f>
        <v>1000</v>
      </c>
    </row>
    <row r="177" spans="1:8" x14ac:dyDescent="0.2">
      <c r="A177" s="127">
        <v>14</v>
      </c>
      <c r="B177" s="122" t="s">
        <v>313</v>
      </c>
      <c r="C177" s="123">
        <f>'[1]2021-03'!C184</f>
        <v>1500</v>
      </c>
      <c r="D177" s="123">
        <f>'[1]2021-03'!D184</f>
        <v>0</v>
      </c>
      <c r="E177" s="123">
        <f>'[1]2021-03'!E184</f>
        <v>1500</v>
      </c>
      <c r="F177" s="124">
        <f>'[1]2021-03'!N184</f>
        <v>1500</v>
      </c>
      <c r="G177" s="124">
        <f>'[1]2021-03'!O184</f>
        <v>0</v>
      </c>
      <c r="H177" s="124">
        <f>'[1]2021-03'!P184</f>
        <v>1500</v>
      </c>
    </row>
    <row r="178" spans="1:8" x14ac:dyDescent="0.2">
      <c r="A178" s="127">
        <v>15</v>
      </c>
      <c r="B178" s="122" t="s">
        <v>314</v>
      </c>
      <c r="C178" s="123">
        <f>'[1]2021-03'!C185</f>
        <v>1000</v>
      </c>
      <c r="D178" s="123">
        <f>'[1]2021-03'!D185</f>
        <v>0</v>
      </c>
      <c r="E178" s="123">
        <f>'[1]2021-03'!E185</f>
        <v>1000</v>
      </c>
      <c r="F178" s="124">
        <f>'[1]2021-03'!N185</f>
        <v>1000</v>
      </c>
      <c r="G178" s="124">
        <f>'[1]2021-03'!O185</f>
        <v>0</v>
      </c>
      <c r="H178" s="124">
        <f>'[1]2021-03'!P185</f>
        <v>1000</v>
      </c>
    </row>
    <row r="179" spans="1:8" x14ac:dyDescent="0.2">
      <c r="A179" s="127">
        <v>16</v>
      </c>
      <c r="B179" s="122" t="s">
        <v>315</v>
      </c>
      <c r="C179" s="123">
        <f>'[1]2021-03'!C186</f>
        <v>500</v>
      </c>
      <c r="D179" s="123">
        <f>'[1]2021-03'!D186</f>
        <v>0</v>
      </c>
      <c r="E179" s="123">
        <f>'[1]2021-03'!E186</f>
        <v>500</v>
      </c>
      <c r="F179" s="124">
        <f>'[1]2021-03'!N186</f>
        <v>500</v>
      </c>
      <c r="G179" s="124">
        <f>'[1]2021-03'!O186</f>
        <v>0</v>
      </c>
      <c r="H179" s="124">
        <f>'[1]2021-03'!P186</f>
        <v>500</v>
      </c>
    </row>
    <row r="180" spans="1:8" x14ac:dyDescent="0.2">
      <c r="A180" s="127">
        <v>17</v>
      </c>
      <c r="B180" s="122" t="s">
        <v>316</v>
      </c>
      <c r="C180" s="123">
        <f>'[1]2021-03'!C187</f>
        <v>5000</v>
      </c>
      <c r="D180" s="123">
        <f>'[1]2021-03'!D187</f>
        <v>0</v>
      </c>
      <c r="E180" s="123">
        <f>'[1]2021-03'!E187</f>
        <v>5000</v>
      </c>
      <c r="F180" s="124">
        <f>'[1]2021-03'!N187</f>
        <v>5000</v>
      </c>
      <c r="G180" s="124">
        <f>'[1]2021-03'!O187</f>
        <v>0</v>
      </c>
      <c r="H180" s="124">
        <f>'[1]2021-03'!P187</f>
        <v>5000</v>
      </c>
    </row>
    <row r="181" spans="1:8" ht="25.5" x14ac:dyDescent="0.2">
      <c r="A181" s="127">
        <v>18</v>
      </c>
      <c r="B181" s="122" t="s">
        <v>317</v>
      </c>
      <c r="C181" s="123">
        <f>'[1]2021-03'!C188</f>
        <v>7700</v>
      </c>
      <c r="D181" s="123">
        <f>'[1]2021-03'!D188</f>
        <v>0</v>
      </c>
      <c r="E181" s="123">
        <f>'[1]2021-03'!E188</f>
        <v>7700</v>
      </c>
      <c r="F181" s="124">
        <f>'[1]2021-03'!N188</f>
        <v>7700</v>
      </c>
      <c r="G181" s="124">
        <f>'[1]2021-03'!O188</f>
        <v>0</v>
      </c>
      <c r="H181" s="124">
        <f>'[1]2021-03'!P188</f>
        <v>7700</v>
      </c>
    </row>
    <row r="182" spans="1:8" x14ac:dyDescent="0.2">
      <c r="A182" s="127">
        <v>19</v>
      </c>
      <c r="B182" s="122" t="s">
        <v>318</v>
      </c>
      <c r="C182" s="123">
        <f>'[1]2021-03'!C189</f>
        <v>2000</v>
      </c>
      <c r="D182" s="123">
        <f>'[1]2021-03'!D189</f>
        <v>0</v>
      </c>
      <c r="E182" s="123">
        <f>'[1]2021-03'!E189</f>
        <v>2000</v>
      </c>
      <c r="F182" s="124">
        <f>'[1]2021-03'!N189</f>
        <v>2000</v>
      </c>
      <c r="G182" s="124">
        <f>'[1]2021-03'!O189</f>
        <v>0</v>
      </c>
      <c r="H182" s="124">
        <f>'[1]2021-03'!P189</f>
        <v>2000</v>
      </c>
    </row>
    <row r="183" spans="1:8" ht="25.5" x14ac:dyDescent="0.2">
      <c r="A183" s="127">
        <v>20</v>
      </c>
      <c r="B183" s="122" t="s">
        <v>319</v>
      </c>
      <c r="C183" s="123">
        <f>'[1]2021-03'!C190</f>
        <v>5000</v>
      </c>
      <c r="D183" s="123">
        <f>'[1]2021-03'!D190</f>
        <v>0</v>
      </c>
      <c r="E183" s="123">
        <f>'[1]2021-03'!E190</f>
        <v>5000</v>
      </c>
      <c r="F183" s="124">
        <f>'[1]2021-03'!N190</f>
        <v>5000</v>
      </c>
      <c r="G183" s="124">
        <f>'[1]2021-03'!O190</f>
        <v>0</v>
      </c>
      <c r="H183" s="124">
        <f>'[1]2021-03'!P190</f>
        <v>5000</v>
      </c>
    </row>
    <row r="184" spans="1:8" x14ac:dyDescent="0.2">
      <c r="A184" s="127">
        <v>21</v>
      </c>
      <c r="B184" s="122" t="s">
        <v>320</v>
      </c>
      <c r="C184" s="123">
        <f>'[1]2021-03'!C191</f>
        <v>600</v>
      </c>
      <c r="D184" s="123">
        <f>'[1]2021-03'!D191</f>
        <v>0</v>
      </c>
      <c r="E184" s="123">
        <f>'[1]2021-03'!E191</f>
        <v>600</v>
      </c>
      <c r="F184" s="124">
        <f>'[1]2021-03'!N191</f>
        <v>600</v>
      </c>
      <c r="G184" s="124">
        <f>'[1]2021-03'!O191</f>
        <v>0</v>
      </c>
      <c r="H184" s="124">
        <f>'[1]2021-03'!P191</f>
        <v>600</v>
      </c>
    </row>
    <row r="185" spans="1:8" ht="25.5" x14ac:dyDescent="0.2">
      <c r="A185" s="127">
        <v>22</v>
      </c>
      <c r="B185" s="122" t="s">
        <v>321</v>
      </c>
      <c r="C185" s="123">
        <f>'[1]2021-03'!C195</f>
        <v>28000</v>
      </c>
      <c r="D185" s="123">
        <f>'[1]2021-03'!D195</f>
        <v>0</v>
      </c>
      <c r="E185" s="123">
        <f>'[1]2021-03'!E195</f>
        <v>28000</v>
      </c>
      <c r="F185" s="124">
        <f>'[1]2021-03'!N195</f>
        <v>18000</v>
      </c>
      <c r="G185" s="124">
        <f>'[1]2021-03'!O195</f>
        <v>0</v>
      </c>
      <c r="H185" s="124">
        <f>'[1]2021-03'!P195</f>
        <v>18000</v>
      </c>
    </row>
    <row r="186" spans="1:8" s="313" customFormat="1" ht="25.5" x14ac:dyDescent="0.2">
      <c r="A186" s="127">
        <v>23</v>
      </c>
      <c r="B186" s="312" t="s">
        <v>322</v>
      </c>
      <c r="C186" s="134">
        <f>'[1]2021-03'!C196</f>
        <v>30000</v>
      </c>
      <c r="D186" s="134">
        <f>'[1]2021-03'!D196</f>
        <v>0</v>
      </c>
      <c r="E186" s="137">
        <f>'[1]2021-03'!E196</f>
        <v>30000</v>
      </c>
      <c r="F186" s="137">
        <f>'[1]2021-03'!N196</f>
        <v>20000</v>
      </c>
      <c r="G186" s="134">
        <f>'[1]2021-03'!O196</f>
        <v>0</v>
      </c>
      <c r="H186" s="137">
        <f>'[1]2021-03'!P196</f>
        <v>20000</v>
      </c>
    </row>
    <row r="187" spans="1:8" x14ac:dyDescent="0.2">
      <c r="A187" s="127">
        <v>24</v>
      </c>
      <c r="B187" s="125" t="s">
        <v>323</v>
      </c>
      <c r="C187" s="123">
        <f>'[1]2021-03'!C197</f>
        <v>17856</v>
      </c>
      <c r="D187" s="123">
        <f>'[1]2021-03'!D197</f>
        <v>1430</v>
      </c>
      <c r="E187" s="123">
        <f>'[1]2021-03'!E197</f>
        <v>16426</v>
      </c>
      <c r="F187" s="124">
        <f>'[1]2021-03'!N197</f>
        <v>22471.8</v>
      </c>
      <c r="G187" s="124">
        <f>'[1]2021-03'!O197</f>
        <v>1430</v>
      </c>
      <c r="H187" s="124">
        <f>'[1]2021-03'!P197</f>
        <v>21041.8</v>
      </c>
    </row>
    <row r="188" spans="1:8" x14ac:dyDescent="0.2">
      <c r="A188" s="127">
        <v>25</v>
      </c>
      <c r="B188" s="122" t="s">
        <v>324</v>
      </c>
      <c r="C188" s="123">
        <f>'[1]2021-03'!C198</f>
        <v>4000</v>
      </c>
      <c r="D188" s="123">
        <f>'[1]2021-03'!D198</f>
        <v>0</v>
      </c>
      <c r="E188" s="123">
        <f>'[1]2021-03'!E198</f>
        <v>4000</v>
      </c>
      <c r="F188" s="124">
        <f>'[1]2021-03'!N198</f>
        <v>4000</v>
      </c>
      <c r="G188" s="124">
        <f>'[1]2021-03'!O198</f>
        <v>0</v>
      </c>
      <c r="H188" s="124">
        <f>'[1]2021-03'!P198</f>
        <v>4000</v>
      </c>
    </row>
    <row r="189" spans="1:8" x14ac:dyDescent="0.2">
      <c r="A189" s="119" t="s">
        <v>325</v>
      </c>
      <c r="B189" s="138" t="s">
        <v>326</v>
      </c>
      <c r="C189" s="118">
        <f>'[1]2021-03'!C199</f>
        <v>404543.93276859191</v>
      </c>
      <c r="D189" s="118">
        <f>'[1]2021-03'!D199</f>
        <v>236950.34160693997</v>
      </c>
      <c r="E189" s="118">
        <f>'[1]2021-03'!E199</f>
        <v>167593.59116165194</v>
      </c>
      <c r="F189" s="118">
        <f>'[1]2021-03'!N199</f>
        <v>358721.62868535006</v>
      </c>
      <c r="G189" s="118">
        <f>'[1]2021-03'!O199</f>
        <v>240375.34733535006</v>
      </c>
      <c r="H189" s="118">
        <f>'[1]2021-03'!P199</f>
        <v>118346.28135000005</v>
      </c>
    </row>
    <row r="190" spans="1:8" x14ac:dyDescent="0.2">
      <c r="A190" s="119" t="s">
        <v>7</v>
      </c>
      <c r="B190" s="138" t="s">
        <v>327</v>
      </c>
      <c r="C190" s="118">
        <f>'[1]2021-03'!C200</f>
        <v>303652.07615593995</v>
      </c>
      <c r="D190" s="118">
        <f>'[1]2021-03'!D200</f>
        <v>234448.07615593995</v>
      </c>
      <c r="E190" s="118">
        <f>'[1]2021-03'!E200</f>
        <v>69204</v>
      </c>
      <c r="F190" s="118">
        <f>'[1]2021-03'!N200</f>
        <v>292040.94313335005</v>
      </c>
      <c r="G190" s="118">
        <f>'[1]2021-03'!O200</f>
        <v>237886.94313335005</v>
      </c>
      <c r="H190" s="118">
        <f>'[1]2021-03'!P200</f>
        <v>54154</v>
      </c>
    </row>
    <row r="191" spans="1:8" x14ac:dyDescent="0.2">
      <c r="A191" s="127">
        <v>1</v>
      </c>
      <c r="B191" s="122" t="s">
        <v>328</v>
      </c>
      <c r="C191" s="123">
        <f>'[1]2021-03'!C201</f>
        <v>3984.8978239999997</v>
      </c>
      <c r="D191" s="123">
        <f>'[1]2021-03'!D201</f>
        <v>3984.8978239999997</v>
      </c>
      <c r="E191" s="123">
        <f>'[1]2021-03'!E201</f>
        <v>0</v>
      </c>
      <c r="F191" s="124">
        <f>'[1]2021-03'!N201</f>
        <v>5490</v>
      </c>
      <c r="G191" s="124">
        <f>'[1]2021-03'!O201</f>
        <v>5490</v>
      </c>
      <c r="H191" s="124">
        <f>'[1]2021-03'!P201</f>
        <v>0</v>
      </c>
    </row>
    <row r="192" spans="1:8" x14ac:dyDescent="0.2">
      <c r="A192" s="127">
        <v>2</v>
      </c>
      <c r="B192" s="122" t="s">
        <v>329</v>
      </c>
      <c r="C192" s="123">
        <f>'[1]2021-03'!C202</f>
        <v>5127.3999999999996</v>
      </c>
      <c r="D192" s="123">
        <f>'[1]2021-03'!D202</f>
        <v>5127.3999999999996</v>
      </c>
      <c r="E192" s="123">
        <f>'[1]2021-03'!E202</f>
        <v>0</v>
      </c>
      <c r="F192" s="124">
        <f>'[1]2021-03'!N202</f>
        <v>5933</v>
      </c>
      <c r="G192" s="124">
        <f>'[1]2021-03'!O202</f>
        <v>5933</v>
      </c>
      <c r="H192" s="124">
        <f>'[1]2021-03'!P202</f>
        <v>0</v>
      </c>
    </row>
    <row r="193" spans="1:8" x14ac:dyDescent="0.2">
      <c r="A193" s="127">
        <v>3</v>
      </c>
      <c r="B193" s="122" t="s">
        <v>330</v>
      </c>
      <c r="C193" s="123">
        <f>'[1]2021-03'!C204</f>
        <v>4904</v>
      </c>
      <c r="D193" s="123">
        <f>'[1]2021-03'!D204</f>
        <v>4904</v>
      </c>
      <c r="E193" s="123">
        <f>'[1]2021-03'!E204</f>
        <v>0</v>
      </c>
      <c r="F193" s="124">
        <f>'[1]2021-03'!N204</f>
        <v>5425</v>
      </c>
      <c r="G193" s="124">
        <f>'[1]2021-03'!O204</f>
        <v>5425</v>
      </c>
      <c r="H193" s="124">
        <f>'[1]2021-03'!P204</f>
        <v>0</v>
      </c>
    </row>
    <row r="194" spans="1:8" x14ac:dyDescent="0.2">
      <c r="A194" s="127">
        <v>4</v>
      </c>
      <c r="B194" s="122" t="s">
        <v>331</v>
      </c>
      <c r="C194" s="123">
        <f>'[1]2021-03'!C206</f>
        <v>3517</v>
      </c>
      <c r="D194" s="123">
        <f>'[1]2021-03'!D206</f>
        <v>3517</v>
      </c>
      <c r="E194" s="123">
        <f>'[1]2021-03'!E206</f>
        <v>0</v>
      </c>
      <c r="F194" s="124">
        <f>'[1]2021-03'!N206</f>
        <v>3360</v>
      </c>
      <c r="G194" s="124">
        <f>'[1]2021-03'!O206</f>
        <v>3360</v>
      </c>
      <c r="H194" s="124">
        <f>'[1]2021-03'!P206</f>
        <v>0</v>
      </c>
    </row>
    <row r="195" spans="1:8" x14ac:dyDescent="0.2">
      <c r="A195" s="127">
        <v>5</v>
      </c>
      <c r="B195" s="122" t="s">
        <v>332</v>
      </c>
      <c r="C195" s="123">
        <f>'[1]2021-03'!C207</f>
        <v>4691.5</v>
      </c>
      <c r="D195" s="123">
        <f>'[1]2021-03'!D207</f>
        <v>4691.5</v>
      </c>
      <c r="E195" s="123">
        <f>'[1]2021-03'!E207</f>
        <v>0</v>
      </c>
      <c r="F195" s="124">
        <f>'[1]2021-03'!N207</f>
        <v>4700</v>
      </c>
      <c r="G195" s="124">
        <f>'[1]2021-03'!O207</f>
        <v>4700</v>
      </c>
      <c r="H195" s="124">
        <f>'[1]2021-03'!P207</f>
        <v>0</v>
      </c>
    </row>
    <row r="196" spans="1:8" x14ac:dyDescent="0.2">
      <c r="A196" s="127">
        <v>6</v>
      </c>
      <c r="B196" s="122" t="s">
        <v>333</v>
      </c>
      <c r="C196" s="123">
        <f>'[1]2021-03'!C208</f>
        <v>3051.5</v>
      </c>
      <c r="D196" s="123">
        <f>'[1]2021-03'!D208</f>
        <v>3051.5</v>
      </c>
      <c r="E196" s="123">
        <f>'[1]2021-03'!E208</f>
        <v>0</v>
      </c>
      <c r="F196" s="124">
        <f>'[1]2021-03'!N208</f>
        <v>2650</v>
      </c>
      <c r="G196" s="124">
        <f>'[1]2021-03'!O208</f>
        <v>2650</v>
      </c>
      <c r="H196" s="124">
        <f>'[1]2021-03'!P208</f>
        <v>0</v>
      </c>
    </row>
    <row r="197" spans="1:8" x14ac:dyDescent="0.2">
      <c r="A197" s="127">
        <v>7</v>
      </c>
      <c r="B197" s="122" t="s">
        <v>334</v>
      </c>
      <c r="C197" s="123">
        <f>'[1]2021-03'!C209</f>
        <v>26540.900502</v>
      </c>
      <c r="D197" s="123">
        <f>'[1]2021-03'!D209</f>
        <v>26540.900502</v>
      </c>
      <c r="E197" s="123">
        <f>'[1]2021-03'!E209</f>
        <v>0</v>
      </c>
      <c r="F197" s="124">
        <f>'[1]2021-03'!N209</f>
        <v>25748.358772000003</v>
      </c>
      <c r="G197" s="124">
        <f>'[1]2021-03'!O209</f>
        <v>25748.358772000003</v>
      </c>
      <c r="H197" s="124">
        <f>'[1]2021-03'!P209</f>
        <v>0</v>
      </c>
    </row>
    <row r="198" spans="1:8" x14ac:dyDescent="0.2">
      <c r="A198" s="127">
        <v>8</v>
      </c>
      <c r="B198" s="122" t="s">
        <v>335</v>
      </c>
      <c r="C198" s="123">
        <f>'[1]2021-03'!C210</f>
        <v>23607.816599400001</v>
      </c>
      <c r="D198" s="123">
        <f>'[1]2021-03'!D210</f>
        <v>23607.816599400001</v>
      </c>
      <c r="E198" s="123">
        <f>'[1]2021-03'!E210</f>
        <v>0</v>
      </c>
      <c r="F198" s="124">
        <f>'[1]2021-03'!N210</f>
        <v>24896.908470000002</v>
      </c>
      <c r="G198" s="124">
        <f>'[1]2021-03'!O210</f>
        <v>24896.908470000002</v>
      </c>
      <c r="H198" s="124">
        <f>'[1]2021-03'!P210</f>
        <v>0</v>
      </c>
    </row>
    <row r="199" spans="1:8" x14ac:dyDescent="0.2">
      <c r="A199" s="127">
        <v>9</v>
      </c>
      <c r="B199" s="122" t="s">
        <v>336</v>
      </c>
      <c r="C199" s="123">
        <f>'[1]2021-03'!C211</f>
        <v>19305.972185999999</v>
      </c>
      <c r="D199" s="123">
        <f>'[1]2021-03'!D211</f>
        <v>19305.972185999999</v>
      </c>
      <c r="E199" s="123">
        <f>'[1]2021-03'!E211</f>
        <v>0</v>
      </c>
      <c r="F199" s="124">
        <f>'[1]2021-03'!N211</f>
        <v>19295.128924000001</v>
      </c>
      <c r="G199" s="124">
        <f>'[1]2021-03'!O211</f>
        <v>19295.128924000001</v>
      </c>
      <c r="H199" s="124">
        <f>'[1]2021-03'!P211</f>
        <v>0</v>
      </c>
    </row>
    <row r="200" spans="1:8" x14ac:dyDescent="0.2">
      <c r="A200" s="127">
        <v>10</v>
      </c>
      <c r="B200" s="122" t="s">
        <v>601</v>
      </c>
      <c r="C200" s="123">
        <f>'[1]2021-03'!C212</f>
        <v>16449.667230999999</v>
      </c>
      <c r="D200" s="123">
        <f>'[1]2021-03'!D212</f>
        <v>16449.667230999999</v>
      </c>
      <c r="E200" s="123">
        <f>'[1]2021-03'!E212</f>
        <v>0</v>
      </c>
      <c r="F200" s="124">
        <f>'[1]2021-03'!N212</f>
        <v>15413.631586999998</v>
      </c>
      <c r="G200" s="124">
        <f>'[1]2021-03'!O212</f>
        <v>15413.631586999998</v>
      </c>
      <c r="H200" s="124">
        <f>'[1]2021-03'!P212</f>
        <v>0</v>
      </c>
    </row>
    <row r="201" spans="1:8" x14ac:dyDescent="0.2">
      <c r="A201" s="127">
        <v>11</v>
      </c>
      <c r="B201" s="122" t="s">
        <v>337</v>
      </c>
      <c r="C201" s="123">
        <f>'[1]2021-03'!C213</f>
        <v>31241.992043999999</v>
      </c>
      <c r="D201" s="123">
        <f>'[1]2021-03'!D213</f>
        <v>31241.992043999999</v>
      </c>
      <c r="E201" s="123">
        <f>'[1]2021-03'!E213</f>
        <v>0</v>
      </c>
      <c r="F201" s="124">
        <f>'[1]2021-03'!N213</f>
        <v>31680.533346</v>
      </c>
      <c r="G201" s="124">
        <f>'[1]2021-03'!O213</f>
        <v>31680.533346</v>
      </c>
      <c r="H201" s="124">
        <f>'[1]2021-03'!P213</f>
        <v>0</v>
      </c>
    </row>
    <row r="202" spans="1:8" x14ac:dyDescent="0.2">
      <c r="A202" s="127">
        <v>12</v>
      </c>
      <c r="B202" s="122" t="s">
        <v>602</v>
      </c>
      <c r="C202" s="123">
        <f>'[1]2021-03'!C214</f>
        <v>15936.659011500004</v>
      </c>
      <c r="D202" s="123">
        <f>'[1]2021-03'!D214</f>
        <v>15936.659011500004</v>
      </c>
      <c r="E202" s="123">
        <f>'[1]2021-03'!E214</f>
        <v>0</v>
      </c>
      <c r="F202" s="124">
        <f>'[1]2021-03'!N214</f>
        <v>17326.585825000002</v>
      </c>
      <c r="G202" s="124">
        <f>'[1]2021-03'!O214</f>
        <v>17326.585825000002</v>
      </c>
      <c r="H202" s="124">
        <f>'[1]2021-03'!P214</f>
        <v>0</v>
      </c>
    </row>
    <row r="203" spans="1:8" x14ac:dyDescent="0.2">
      <c r="A203" s="127">
        <v>13</v>
      </c>
      <c r="B203" s="122" t="s">
        <v>338</v>
      </c>
      <c r="C203" s="123">
        <f>'[1]2021-03'!C215</f>
        <v>16341.314009000002</v>
      </c>
      <c r="D203" s="123">
        <f>'[1]2021-03'!D215</f>
        <v>16341.314009000002</v>
      </c>
      <c r="E203" s="123">
        <f>'[1]2021-03'!E215</f>
        <v>0</v>
      </c>
      <c r="F203" s="124">
        <f>'[1]2021-03'!N215</f>
        <v>16556.265818</v>
      </c>
      <c r="G203" s="124">
        <f>'[1]2021-03'!O215</f>
        <v>16556.265818</v>
      </c>
      <c r="H203" s="124">
        <f>'[1]2021-03'!P215</f>
        <v>0</v>
      </c>
    </row>
    <row r="204" spans="1:8" x14ac:dyDescent="0.2">
      <c r="A204" s="127">
        <v>14</v>
      </c>
      <c r="B204" s="122" t="s">
        <v>339</v>
      </c>
      <c r="C204" s="123">
        <f>'[1]2021-03'!C216</f>
        <v>27642.041999999998</v>
      </c>
      <c r="D204" s="123">
        <f>'[1]2021-03'!D216</f>
        <v>27642.041999999998</v>
      </c>
      <c r="E204" s="123">
        <f>'[1]2021-03'!E216</f>
        <v>0</v>
      </c>
      <c r="F204" s="124">
        <f>'[1]2021-03'!N216</f>
        <v>26986.534634</v>
      </c>
      <c r="G204" s="124">
        <f>'[1]2021-03'!O216</f>
        <v>26986.534634</v>
      </c>
      <c r="H204" s="124">
        <f>'[1]2021-03'!P216</f>
        <v>0</v>
      </c>
    </row>
    <row r="205" spans="1:8" ht="25.5" x14ac:dyDescent="0.2">
      <c r="A205" s="127">
        <v>15</v>
      </c>
      <c r="B205" s="122" t="s">
        <v>603</v>
      </c>
      <c r="C205" s="123">
        <f>'[1]2021-03'!C218</f>
        <v>4485.5320919999995</v>
      </c>
      <c r="D205" s="123">
        <f>'[1]2021-03'!D218</f>
        <v>4185.5320919999995</v>
      </c>
      <c r="E205" s="123">
        <f>'[1]2021-03'!E218</f>
        <v>300</v>
      </c>
      <c r="F205" s="124">
        <f>'[1]2021-03'!N218</f>
        <v>4304.790062</v>
      </c>
      <c r="G205" s="124">
        <f>'[1]2021-03'!O218</f>
        <v>4004.790062</v>
      </c>
      <c r="H205" s="124">
        <f>'[1]2021-03'!P218</f>
        <v>300</v>
      </c>
    </row>
    <row r="206" spans="1:8" x14ac:dyDescent="0.2">
      <c r="A206" s="127">
        <v>16</v>
      </c>
      <c r="B206" s="122" t="s">
        <v>604</v>
      </c>
      <c r="C206" s="123">
        <f>'[1]2021-03'!C223</f>
        <v>2867.0580544999998</v>
      </c>
      <c r="D206" s="123">
        <f>'[1]2021-03'!D223</f>
        <v>2867.0580544999998</v>
      </c>
      <c r="E206" s="123">
        <f>'[1]2021-03'!E223</f>
        <v>0</v>
      </c>
      <c r="F206" s="124">
        <f>'[1]2021-03'!N223</f>
        <v>2867.20569535</v>
      </c>
      <c r="G206" s="124">
        <f>'[1]2021-03'!O223</f>
        <v>2867.20569535</v>
      </c>
      <c r="H206" s="124">
        <f>'[1]2021-03'!P223</f>
        <v>0</v>
      </c>
    </row>
    <row r="207" spans="1:8" x14ac:dyDescent="0.2">
      <c r="A207" s="127">
        <v>17</v>
      </c>
      <c r="B207" s="122" t="s">
        <v>340</v>
      </c>
      <c r="C207" s="123">
        <f>'[1]2021-03'!C225</f>
        <v>19875</v>
      </c>
      <c r="D207" s="123">
        <f>'[1]2021-03'!D225</f>
        <v>19825</v>
      </c>
      <c r="E207" s="123">
        <f>'[1]2021-03'!E225</f>
        <v>50</v>
      </c>
      <c r="F207" s="124">
        <f>'[1]2021-03'!N225</f>
        <v>19825</v>
      </c>
      <c r="G207" s="124">
        <f>'[1]2021-03'!O225</f>
        <v>19825</v>
      </c>
      <c r="H207" s="124">
        <f>'[1]2021-03'!P225</f>
        <v>0</v>
      </c>
    </row>
    <row r="208" spans="1:8" x14ac:dyDescent="0.2">
      <c r="A208" s="127">
        <v>18</v>
      </c>
      <c r="B208" s="122" t="s">
        <v>341</v>
      </c>
      <c r="C208" s="123">
        <f>'[1]2021-03'!C226</f>
        <v>5228</v>
      </c>
      <c r="D208" s="123">
        <f>'[1]2021-03'!D226</f>
        <v>5228</v>
      </c>
      <c r="E208" s="123">
        <f>'[1]2021-03'!E226</f>
        <v>0</v>
      </c>
      <c r="F208" s="124">
        <f>'[1]2021-03'!N226</f>
        <v>5728</v>
      </c>
      <c r="G208" s="124">
        <f>'[1]2021-03'!O226</f>
        <v>5728</v>
      </c>
      <c r="H208" s="124">
        <f>'[1]2021-03'!P226</f>
        <v>0</v>
      </c>
    </row>
    <row r="209" spans="1:8" x14ac:dyDescent="0.2">
      <c r="A209" s="127">
        <v>19</v>
      </c>
      <c r="B209" s="122" t="s">
        <v>342</v>
      </c>
      <c r="C209" s="123">
        <f>'[1]2021-03'!C227</f>
        <v>2500</v>
      </c>
      <c r="D209" s="123">
        <f>'[1]2021-03'!D227</f>
        <v>0</v>
      </c>
      <c r="E209" s="123">
        <f>'[1]2021-03'!E227</f>
        <v>2500</v>
      </c>
      <c r="F209" s="124">
        <f>'[1]2021-03'!N227</f>
        <v>2500</v>
      </c>
      <c r="G209" s="124">
        <f>'[1]2021-03'!O227</f>
        <v>0</v>
      </c>
      <c r="H209" s="124">
        <f>'[1]2021-03'!P227</f>
        <v>2500</v>
      </c>
    </row>
    <row r="210" spans="1:8" x14ac:dyDescent="0.2">
      <c r="A210" s="127">
        <v>20</v>
      </c>
      <c r="B210" s="122" t="s">
        <v>343</v>
      </c>
      <c r="C210" s="123">
        <f>'[1]2021-03'!C228</f>
        <v>4000</v>
      </c>
      <c r="D210" s="123">
        <f>'[1]2021-03'!D228</f>
        <v>0</v>
      </c>
      <c r="E210" s="123">
        <f>'[1]2021-03'!E228</f>
        <v>4000</v>
      </c>
      <c r="F210" s="124">
        <f>'[1]2021-03'!N228</f>
        <v>4000</v>
      </c>
      <c r="G210" s="124">
        <f>'[1]2021-03'!O228</f>
        <v>0</v>
      </c>
      <c r="H210" s="124">
        <f>'[1]2021-03'!P228</f>
        <v>4000</v>
      </c>
    </row>
    <row r="211" spans="1:8" x14ac:dyDescent="0.2">
      <c r="A211" s="127">
        <v>21</v>
      </c>
      <c r="B211" s="122" t="s">
        <v>344</v>
      </c>
      <c r="C211" s="123">
        <f>'[1]2021-03'!C230</f>
        <v>30000</v>
      </c>
      <c r="D211" s="123">
        <f>'[1]2021-03'!D230</f>
        <v>0</v>
      </c>
      <c r="E211" s="123">
        <f>'[1]2021-03'!E230</f>
        <v>30000</v>
      </c>
      <c r="F211" s="124">
        <f>'[1]2021-03'!N230</f>
        <v>25000</v>
      </c>
      <c r="G211" s="124">
        <f>'[1]2021-03'!O230</f>
        <v>0</v>
      </c>
      <c r="H211" s="124">
        <f>'[1]2021-03'!P230</f>
        <v>25000</v>
      </c>
    </row>
    <row r="212" spans="1:8" x14ac:dyDescent="0.2">
      <c r="A212" s="127">
        <v>22</v>
      </c>
      <c r="B212" s="122" t="s">
        <v>605</v>
      </c>
      <c r="C212" s="123">
        <f>'[1]2021-03'!C231</f>
        <v>32354</v>
      </c>
      <c r="D212" s="123">
        <f>'[1]2021-03'!D231</f>
        <v>0</v>
      </c>
      <c r="E212" s="123">
        <f>'[1]2021-03'!E231</f>
        <v>32354</v>
      </c>
      <c r="F212" s="124">
        <f>'[1]2021-03'!N231</f>
        <v>22354</v>
      </c>
      <c r="G212" s="124">
        <f>'[1]2021-03'!O231</f>
        <v>0</v>
      </c>
      <c r="H212" s="124">
        <f>'[1]2021-03'!P231</f>
        <v>22354</v>
      </c>
    </row>
    <row r="213" spans="1:8" x14ac:dyDescent="0.2">
      <c r="A213" s="119" t="s">
        <v>51</v>
      </c>
      <c r="B213" s="120" t="s">
        <v>345</v>
      </c>
      <c r="C213" s="118">
        <f>'[1]2021-03'!C232</f>
        <v>100891.85661265194</v>
      </c>
      <c r="D213" s="118">
        <f>'[1]2021-03'!D232</f>
        <v>2502.2654509999993</v>
      </c>
      <c r="E213" s="118">
        <f>'[1]2021-03'!E232</f>
        <v>98389.591161651944</v>
      </c>
      <c r="F213" s="118">
        <f>'[1]2021-03'!N232</f>
        <v>66680.685552000039</v>
      </c>
      <c r="G213" s="118">
        <f>'[1]2021-03'!O232</f>
        <v>2488.4042019999997</v>
      </c>
      <c r="H213" s="118">
        <f>'[1]2021-03'!P232</f>
        <v>64192.281350000048</v>
      </c>
    </row>
    <row r="214" spans="1:8" x14ac:dyDescent="0.2">
      <c r="A214" s="127">
        <v>1</v>
      </c>
      <c r="B214" s="122" t="s">
        <v>346</v>
      </c>
      <c r="C214" s="123">
        <f>'[1]2021-03'!C233</f>
        <v>4902.2654509999993</v>
      </c>
      <c r="D214" s="123">
        <f>'[1]2021-03'!D233</f>
        <v>2502.2654509999993</v>
      </c>
      <c r="E214" s="123">
        <f>'[1]2021-03'!E233</f>
        <v>2400</v>
      </c>
      <c r="F214" s="124">
        <f>'[1]2021-03'!N233</f>
        <v>4888.4042019999997</v>
      </c>
      <c r="G214" s="124">
        <f>'[1]2021-03'!O233</f>
        <v>2488.4042019999997</v>
      </c>
      <c r="H214" s="124">
        <f>'[1]2021-03'!P233</f>
        <v>2400</v>
      </c>
    </row>
    <row r="215" spans="1:8" x14ac:dyDescent="0.2">
      <c r="A215" s="127">
        <v>2</v>
      </c>
      <c r="B215" s="122" t="s">
        <v>347</v>
      </c>
      <c r="C215" s="123">
        <f>'[1]2021-03'!C234</f>
        <v>1000</v>
      </c>
      <c r="D215" s="123">
        <f>'[1]2021-03'!D234</f>
        <v>0</v>
      </c>
      <c r="E215" s="123">
        <f>'[1]2021-03'!E234</f>
        <v>1000</v>
      </c>
      <c r="F215" s="124">
        <f>'[1]2021-03'!N234</f>
        <v>1000</v>
      </c>
      <c r="G215" s="124">
        <f>'[1]2021-03'!O234</f>
        <v>0</v>
      </c>
      <c r="H215" s="124">
        <f>'[1]2021-03'!P234</f>
        <v>1000</v>
      </c>
    </row>
    <row r="216" spans="1:8" x14ac:dyDescent="0.2">
      <c r="A216" s="127">
        <v>3</v>
      </c>
      <c r="B216" s="139" t="s">
        <v>348</v>
      </c>
      <c r="C216" s="123">
        <f>'[1]2021-03'!C235</f>
        <v>92489.591161651944</v>
      </c>
      <c r="D216" s="123">
        <f>'[1]2021-03'!D235</f>
        <v>0</v>
      </c>
      <c r="E216" s="123">
        <f>'[1]2021-03'!E235</f>
        <v>92489.591161651944</v>
      </c>
      <c r="F216" s="124">
        <f>'[1]2021-03'!N235</f>
        <v>58292.281350000048</v>
      </c>
      <c r="G216" s="124">
        <f>'[1]2021-03'!O235</f>
        <v>0</v>
      </c>
      <c r="H216" s="124">
        <f>'[1]2021-03'!P235</f>
        <v>58292.281350000048</v>
      </c>
    </row>
    <row r="217" spans="1:8" x14ac:dyDescent="0.2">
      <c r="A217" s="127">
        <v>4</v>
      </c>
      <c r="B217" s="122" t="s">
        <v>349</v>
      </c>
      <c r="C217" s="123">
        <f>'[1]2021-03'!C236</f>
        <v>2500</v>
      </c>
      <c r="D217" s="123">
        <f>'[1]2021-03'!D236</f>
        <v>0</v>
      </c>
      <c r="E217" s="123">
        <f>'[1]2021-03'!E236</f>
        <v>2500</v>
      </c>
      <c r="F217" s="124">
        <f>'[1]2021-03'!N236</f>
        <v>2500</v>
      </c>
      <c r="G217" s="124">
        <f>'[1]2021-03'!O236</f>
        <v>0</v>
      </c>
      <c r="H217" s="124">
        <f>'[1]2021-03'!P236</f>
        <v>2500</v>
      </c>
    </row>
    <row r="218" spans="1:8" x14ac:dyDescent="0.2">
      <c r="A218" s="119" t="s">
        <v>350</v>
      </c>
      <c r="B218" s="120" t="s">
        <v>351</v>
      </c>
      <c r="C218" s="118">
        <f>'[1]2021-03'!C237</f>
        <v>29529.644557200001</v>
      </c>
      <c r="D218" s="118">
        <f>'[1]2021-03'!D237</f>
        <v>16939.644557200001</v>
      </c>
      <c r="E218" s="118">
        <f>'[1]2021-03'!E237</f>
        <v>12590</v>
      </c>
      <c r="F218" s="118">
        <f>'[1]2021-03'!N237</f>
        <v>32792.223381400006</v>
      </c>
      <c r="G218" s="118">
        <f>'[1]2021-03'!O237</f>
        <v>18772.223381399999</v>
      </c>
      <c r="H218" s="118">
        <f>'[1]2021-03'!P237</f>
        <v>14020</v>
      </c>
    </row>
    <row r="219" spans="1:8" x14ac:dyDescent="0.2">
      <c r="A219" s="127">
        <v>1</v>
      </c>
      <c r="B219" s="122" t="s">
        <v>352</v>
      </c>
      <c r="C219" s="123">
        <f>'[1]2021-03'!C238</f>
        <v>4489.2802740000006</v>
      </c>
      <c r="D219" s="123">
        <f>'[1]2021-03'!D238</f>
        <v>4489.2802740000006</v>
      </c>
      <c r="E219" s="123">
        <f>'[1]2021-03'!E238</f>
        <v>0</v>
      </c>
      <c r="F219" s="124">
        <f>'[1]2021-03'!N238</f>
        <v>5039.5700804999997</v>
      </c>
      <c r="G219" s="124">
        <f>'[1]2021-03'!O238</f>
        <v>4529.5700804999997</v>
      </c>
      <c r="H219" s="124">
        <f>'[1]2021-03'!P238</f>
        <v>510</v>
      </c>
    </row>
    <row r="220" spans="1:8" x14ac:dyDescent="0.2">
      <c r="A220" s="127">
        <v>2</v>
      </c>
      <c r="B220" s="122" t="s">
        <v>353</v>
      </c>
      <c r="C220" s="123">
        <f>'[1]2021-03'!C239</f>
        <v>1772.7299539999999</v>
      </c>
      <c r="D220" s="123">
        <f>'[1]2021-03'!D239</f>
        <v>1572.7299539999999</v>
      </c>
      <c r="E220" s="123">
        <f>'[1]2021-03'!E239</f>
        <v>200</v>
      </c>
      <c r="F220" s="124">
        <f>'[1]2021-03'!N239</f>
        <v>4891.5774073000002</v>
      </c>
      <c r="G220" s="124">
        <f>'[1]2021-03'!O239</f>
        <v>3891.5774073000002</v>
      </c>
      <c r="H220" s="124">
        <f>'[1]2021-03'!P239</f>
        <v>1000</v>
      </c>
    </row>
    <row r="221" spans="1:8" x14ac:dyDescent="0.2">
      <c r="A221" s="127">
        <v>3</v>
      </c>
      <c r="B221" s="122" t="s">
        <v>354</v>
      </c>
      <c r="C221" s="123">
        <f>'[1]2021-03'!C240</f>
        <v>1023.982571</v>
      </c>
      <c r="D221" s="123">
        <f>'[1]2021-03'!D240</f>
        <v>523.98257100000001</v>
      </c>
      <c r="E221" s="123">
        <f>'[1]2021-03'!E240</f>
        <v>500</v>
      </c>
      <c r="F221" s="124">
        <f>'[1]2021-03'!N240</f>
        <v>0</v>
      </c>
      <c r="G221" s="124">
        <f>'[1]2021-03'!O240</f>
        <v>0</v>
      </c>
      <c r="H221" s="124">
        <f>'[1]2021-03'!P240</f>
        <v>0</v>
      </c>
    </row>
    <row r="222" spans="1:8" x14ac:dyDescent="0.2">
      <c r="A222" s="127">
        <v>4</v>
      </c>
      <c r="B222" s="122" t="s">
        <v>355</v>
      </c>
      <c r="C222" s="123">
        <f>'[1]2021-03'!C242</f>
        <v>3821.2895939999999</v>
      </c>
      <c r="D222" s="123">
        <f>'[1]2021-03'!D242</f>
        <v>3641.2895939999999</v>
      </c>
      <c r="E222" s="123">
        <f>'[1]2021-03'!E242</f>
        <v>180</v>
      </c>
      <c r="F222" s="124">
        <f>'[1]2021-03'!N242</f>
        <v>3937.7988650000002</v>
      </c>
      <c r="G222" s="124">
        <f>'[1]2021-03'!O242</f>
        <v>3937.7988650000002</v>
      </c>
      <c r="H222" s="124">
        <f>'[1]2021-03'!P242</f>
        <v>0</v>
      </c>
    </row>
    <row r="223" spans="1:8" x14ac:dyDescent="0.2">
      <c r="A223" s="127">
        <v>5</v>
      </c>
      <c r="B223" s="122" t="s">
        <v>356</v>
      </c>
      <c r="C223" s="123">
        <f>'[1]2021-03'!C243</f>
        <v>1761.637796</v>
      </c>
      <c r="D223" s="123">
        <f>'[1]2021-03'!D243</f>
        <v>1581.637796</v>
      </c>
      <c r="E223" s="123">
        <f>'[1]2021-03'!E243</f>
        <v>180</v>
      </c>
      <c r="F223" s="124">
        <f>'[1]2021-03'!N243</f>
        <v>2144.4139919999998</v>
      </c>
      <c r="G223" s="124">
        <f>'[1]2021-03'!O243</f>
        <v>1744.4139919999998</v>
      </c>
      <c r="H223" s="124">
        <f>'[1]2021-03'!P243</f>
        <v>400</v>
      </c>
    </row>
    <row r="224" spans="1:8" ht="25.5" x14ac:dyDescent="0.2">
      <c r="A224" s="127">
        <v>6</v>
      </c>
      <c r="B224" s="122" t="s">
        <v>606</v>
      </c>
      <c r="C224" s="123">
        <f>'[1]2021-03'!C244</f>
        <v>2339.633315</v>
      </c>
      <c r="D224" s="123">
        <f>'[1]2021-03'!D244</f>
        <v>2039.633315</v>
      </c>
      <c r="E224" s="123">
        <f>'[1]2021-03'!E244</f>
        <v>300</v>
      </c>
      <c r="F224" s="124">
        <f>'[1]2021-03'!N244</f>
        <v>0</v>
      </c>
      <c r="G224" s="124">
        <f>'[1]2021-03'!O244</f>
        <v>0</v>
      </c>
      <c r="H224" s="124">
        <f>'[1]2021-03'!P244</f>
        <v>0</v>
      </c>
    </row>
    <row r="225" spans="1:8" x14ac:dyDescent="0.2">
      <c r="A225" s="127">
        <v>7</v>
      </c>
      <c r="B225" s="122" t="s">
        <v>357</v>
      </c>
      <c r="C225" s="123">
        <f>'[1]2021-03'!C245</f>
        <v>977.0308172</v>
      </c>
      <c r="D225" s="123">
        <f>'[1]2021-03'!D245</f>
        <v>977.0308172</v>
      </c>
      <c r="E225" s="123">
        <f>'[1]2021-03'!E245</f>
        <v>0</v>
      </c>
      <c r="F225" s="124">
        <f>'[1]2021-03'!N245</f>
        <v>1057.7223584999999</v>
      </c>
      <c r="G225" s="124">
        <f>'[1]2021-03'!O245</f>
        <v>1057.7223584999999</v>
      </c>
      <c r="H225" s="124">
        <f>'[1]2021-03'!P245</f>
        <v>0</v>
      </c>
    </row>
    <row r="226" spans="1:8" x14ac:dyDescent="0.2">
      <c r="A226" s="127">
        <v>8</v>
      </c>
      <c r="B226" s="122" t="s">
        <v>607</v>
      </c>
      <c r="C226" s="123">
        <f>'[1]2021-03'!C246</f>
        <v>1327.9715860000001</v>
      </c>
      <c r="D226" s="123">
        <f>'[1]2021-03'!D246</f>
        <v>977.97158600000012</v>
      </c>
      <c r="E226" s="123">
        <f>'[1]2021-03'!E246</f>
        <v>350</v>
      </c>
      <c r="F226" s="124">
        <f>'[1]2021-03'!N246</f>
        <v>1503.9497980000001</v>
      </c>
      <c r="G226" s="124">
        <f>'[1]2021-03'!O246</f>
        <v>1153.9497980000001</v>
      </c>
      <c r="H226" s="124">
        <f>'[1]2021-03'!P246</f>
        <v>350</v>
      </c>
    </row>
    <row r="227" spans="1:8" x14ac:dyDescent="0.2">
      <c r="A227" s="127">
        <v>9</v>
      </c>
      <c r="B227" s="122" t="s">
        <v>358</v>
      </c>
      <c r="C227" s="123">
        <f>'[1]2021-03'!C247</f>
        <v>3696.2375029999998</v>
      </c>
      <c r="D227" s="123">
        <f>'[1]2021-03'!D247</f>
        <v>1136.2375029999998</v>
      </c>
      <c r="E227" s="123">
        <f>'[1]2021-03'!E247</f>
        <v>2560</v>
      </c>
      <c r="F227" s="124">
        <f>'[1]2021-03'!N247</f>
        <v>5017.1908801000009</v>
      </c>
      <c r="G227" s="124">
        <f>'[1]2021-03'!O247</f>
        <v>2457.1908801000004</v>
      </c>
      <c r="H227" s="124">
        <f>'[1]2021-03'!P247</f>
        <v>2560</v>
      </c>
    </row>
    <row r="228" spans="1:8" x14ac:dyDescent="0.2">
      <c r="A228" s="127">
        <v>10</v>
      </c>
      <c r="B228" s="122" t="s">
        <v>359</v>
      </c>
      <c r="C228" s="123">
        <f>'[1]2021-03'!C248</f>
        <v>1500</v>
      </c>
      <c r="D228" s="123">
        <f>'[1]2021-03'!D248</f>
        <v>0</v>
      </c>
      <c r="E228" s="123">
        <f>'[1]2021-03'!E248</f>
        <v>1500</v>
      </c>
      <c r="F228" s="124">
        <f>'[1]2021-03'!N248</f>
        <v>3000</v>
      </c>
      <c r="G228" s="124">
        <f>'[1]2021-03'!O248</f>
        <v>0</v>
      </c>
      <c r="H228" s="124">
        <f>'[1]2021-03'!P248</f>
        <v>3000</v>
      </c>
    </row>
    <row r="229" spans="1:8" x14ac:dyDescent="0.2">
      <c r="A229" s="127">
        <v>11</v>
      </c>
      <c r="B229" s="122" t="s">
        <v>360</v>
      </c>
      <c r="C229" s="123">
        <f>'[1]2021-03'!C249</f>
        <v>5000</v>
      </c>
      <c r="D229" s="123">
        <f>'[1]2021-03'!D249</f>
        <v>0</v>
      </c>
      <c r="E229" s="123">
        <f>'[1]2021-03'!E249</f>
        <v>5000</v>
      </c>
      <c r="F229" s="124">
        <f>'[1]2021-03'!N249</f>
        <v>5000</v>
      </c>
      <c r="G229" s="124">
        <f>'[1]2021-03'!O249</f>
        <v>0</v>
      </c>
      <c r="H229" s="124">
        <f>'[1]2021-03'!P249</f>
        <v>5000</v>
      </c>
    </row>
    <row r="230" spans="1:8" x14ac:dyDescent="0.2">
      <c r="A230" s="127">
        <v>12</v>
      </c>
      <c r="B230" s="122" t="s">
        <v>361</v>
      </c>
      <c r="C230" s="123">
        <f>'[1]2021-03'!C250</f>
        <v>900</v>
      </c>
      <c r="D230" s="123">
        <f>'[1]2021-03'!D250</f>
        <v>0</v>
      </c>
      <c r="E230" s="123">
        <f>'[1]2021-03'!E250</f>
        <v>900</v>
      </c>
      <c r="F230" s="124">
        <f>'[1]2021-03'!N250</f>
        <v>900</v>
      </c>
      <c r="G230" s="124">
        <f>'[1]2021-03'!O250</f>
        <v>0</v>
      </c>
      <c r="H230" s="124">
        <f>'[1]2021-03'!P250</f>
        <v>900</v>
      </c>
    </row>
    <row r="231" spans="1:8" x14ac:dyDescent="0.2">
      <c r="A231" s="127">
        <v>13</v>
      </c>
      <c r="B231" s="122" t="s">
        <v>362</v>
      </c>
      <c r="C231" s="123">
        <f>'[1]2021-03'!C252</f>
        <v>300</v>
      </c>
      <c r="D231" s="123">
        <f>'[1]2021-03'!D252</f>
        <v>0</v>
      </c>
      <c r="E231" s="123">
        <f>'[1]2021-03'!E252</f>
        <v>300</v>
      </c>
      <c r="F231" s="124">
        <f>'[1]2021-03'!N252</f>
        <v>300</v>
      </c>
      <c r="G231" s="124">
        <f>'[1]2021-03'!O252</f>
        <v>0</v>
      </c>
      <c r="H231" s="124">
        <f>'[1]2021-03'!P252</f>
        <v>300</v>
      </c>
    </row>
    <row r="232" spans="1:8" ht="38.25" x14ac:dyDescent="0.2">
      <c r="A232" s="127">
        <v>14</v>
      </c>
      <c r="B232" s="141" t="s">
        <v>363</v>
      </c>
      <c r="C232" s="142">
        <f>'[1]2021-03'!C253</f>
        <v>620</v>
      </c>
      <c r="D232" s="142">
        <f>'[1]2021-03'!D253</f>
        <v>0</v>
      </c>
      <c r="E232" s="142">
        <f>'[1]2021-03'!E253</f>
        <v>620</v>
      </c>
      <c r="F232" s="143">
        <f>'[1]2021-03'!N253</f>
        <v>0</v>
      </c>
      <c r="G232" s="143">
        <f>'[1]2021-03'!O253</f>
        <v>0</v>
      </c>
      <c r="H232" s="143">
        <f>'[1]2021-03'!P253</f>
        <v>0</v>
      </c>
    </row>
    <row r="233" spans="1:8" s="313" customFormat="1" ht="25.5" x14ac:dyDescent="0.2">
      <c r="A233" s="18" t="s">
        <v>364</v>
      </c>
      <c r="B233" s="132" t="s">
        <v>365</v>
      </c>
      <c r="C233" s="118">
        <f>'[1]2021-03'!C255</f>
        <v>32549.8234653</v>
      </c>
      <c r="D233" s="118">
        <f>'[1]2021-03'!D255</f>
        <v>8068.8234653</v>
      </c>
      <c r="E233" s="118">
        <f>'[1]2021-03'!E255</f>
        <v>24481</v>
      </c>
      <c r="F233" s="118">
        <f>'[1]2021-03'!N255</f>
        <v>32795.629949149996</v>
      </c>
      <c r="G233" s="118">
        <f>'[1]2021-03'!O255</f>
        <v>8492.6299491499994</v>
      </c>
      <c r="H233" s="118">
        <f>'[1]2021-03'!P255</f>
        <v>24303</v>
      </c>
    </row>
    <row r="234" spans="1:8" ht="25.5" x14ac:dyDescent="0.2">
      <c r="A234" s="127">
        <v>1</v>
      </c>
      <c r="B234" s="122" t="s">
        <v>366</v>
      </c>
      <c r="C234" s="123">
        <f>'[1]2021-03'!C256</f>
        <v>3880.3085058000001</v>
      </c>
      <c r="D234" s="123">
        <f>'[1]2021-03'!D256</f>
        <v>2110.3085058000001</v>
      </c>
      <c r="E234" s="123">
        <f>'[1]2021-03'!E256</f>
        <v>1770</v>
      </c>
      <c r="F234" s="124">
        <f>'[1]2021-03'!N256</f>
        <v>3979.5118252000002</v>
      </c>
      <c r="G234" s="124">
        <f>'[1]2021-03'!O256</f>
        <v>2109.5118252000002</v>
      </c>
      <c r="H234" s="124">
        <f>'[1]2021-03'!P256</f>
        <v>1870</v>
      </c>
    </row>
    <row r="235" spans="1:8" ht="25.5" x14ac:dyDescent="0.2">
      <c r="A235" s="127">
        <v>2</v>
      </c>
      <c r="B235" s="122" t="s">
        <v>196</v>
      </c>
      <c r="C235" s="123">
        <f>'[1]2021-03'!C257</f>
        <v>860</v>
      </c>
      <c r="D235" s="123">
        <f>'[1]2021-03'!D257</f>
        <v>0</v>
      </c>
      <c r="E235" s="123">
        <f>'[1]2021-03'!E257</f>
        <v>860</v>
      </c>
      <c r="F235" s="124">
        <f>'[1]2021-03'!N257</f>
        <v>960</v>
      </c>
      <c r="G235" s="124">
        <f>'[1]2021-03'!O257</f>
        <v>0</v>
      </c>
      <c r="H235" s="124">
        <f>'[1]2021-03'!P257</f>
        <v>960</v>
      </c>
    </row>
    <row r="236" spans="1:8" ht="25.5" x14ac:dyDescent="0.2">
      <c r="A236" s="127">
        <v>3</v>
      </c>
      <c r="B236" s="122" t="s">
        <v>608</v>
      </c>
      <c r="C236" s="123">
        <f>'[1]2021-03'!C259</f>
        <v>599.79398450000008</v>
      </c>
      <c r="D236" s="123">
        <f>'[1]2021-03'!D259</f>
        <v>-0.2060154999999213</v>
      </c>
      <c r="E236" s="123">
        <f>'[1]2021-03'!E259</f>
        <v>600</v>
      </c>
      <c r="F236" s="124">
        <f>'[1]2021-03'!N259</f>
        <v>700</v>
      </c>
      <c r="G236" s="124">
        <f>'[1]2021-03'!O259</f>
        <v>0</v>
      </c>
      <c r="H236" s="124">
        <f>'[1]2021-03'!P259</f>
        <v>700</v>
      </c>
    </row>
    <row r="237" spans="1:8" ht="25.5" x14ac:dyDescent="0.2">
      <c r="A237" s="127">
        <v>4</v>
      </c>
      <c r="B237" s="122" t="s">
        <v>609</v>
      </c>
      <c r="C237" s="123">
        <f>'[1]2021-03'!C260</f>
        <v>3213.4304619999998</v>
      </c>
      <c r="D237" s="123">
        <f>'[1]2021-03'!D260</f>
        <v>1913.4304619999998</v>
      </c>
      <c r="E237" s="123">
        <f>'[1]2021-03'!E260</f>
        <v>1300</v>
      </c>
      <c r="F237" s="124">
        <f>'[1]2021-03'!N260</f>
        <v>3341.2840839999999</v>
      </c>
      <c r="G237" s="124">
        <f>'[1]2021-03'!O260</f>
        <v>2041.2840839999999</v>
      </c>
      <c r="H237" s="124">
        <f>'[1]2021-03'!P260</f>
        <v>1300</v>
      </c>
    </row>
    <row r="238" spans="1:8" x14ac:dyDescent="0.2">
      <c r="A238" s="127">
        <v>5</v>
      </c>
      <c r="B238" s="122" t="s">
        <v>610</v>
      </c>
      <c r="C238" s="123">
        <f>'[1]2021-03'!C261</f>
        <v>1209.3285889999997</v>
      </c>
      <c r="D238" s="123">
        <f>'[1]2021-03'!D261</f>
        <v>1109.3285889999997</v>
      </c>
      <c r="E238" s="123">
        <f>'[1]2021-03'!E261</f>
        <v>100</v>
      </c>
      <c r="F238" s="124">
        <f>'[1]2021-03'!N261</f>
        <v>1208.59635695</v>
      </c>
      <c r="G238" s="124">
        <f>'[1]2021-03'!O261</f>
        <v>1108.59635695</v>
      </c>
      <c r="H238" s="124">
        <f>'[1]2021-03'!P261</f>
        <v>100</v>
      </c>
    </row>
    <row r="239" spans="1:8" x14ac:dyDescent="0.2">
      <c r="A239" s="127">
        <v>6</v>
      </c>
      <c r="B239" s="122" t="s">
        <v>367</v>
      </c>
      <c r="C239" s="123">
        <f>'[1]2021-03'!C262</f>
        <v>2935.9619239999997</v>
      </c>
      <c r="D239" s="123">
        <f>'[1]2021-03'!D262</f>
        <v>2935.9619239999997</v>
      </c>
      <c r="E239" s="123">
        <f>'[1]2021-03'!E262</f>
        <v>0</v>
      </c>
      <c r="F239" s="124">
        <f>'[1]2021-03'!N262</f>
        <v>3533.2376830000003</v>
      </c>
      <c r="G239" s="124">
        <f>'[1]2021-03'!O262</f>
        <v>3233.2376830000003</v>
      </c>
      <c r="H239" s="124">
        <f>'[1]2021-03'!P262</f>
        <v>300</v>
      </c>
    </row>
    <row r="240" spans="1:8" x14ac:dyDescent="0.2">
      <c r="A240" s="127">
        <v>7</v>
      </c>
      <c r="B240" s="122" t="s">
        <v>368</v>
      </c>
      <c r="C240" s="123">
        <f>'[1]2021-03'!C263</f>
        <v>18801</v>
      </c>
      <c r="D240" s="123">
        <f>'[1]2021-03'!D263</f>
        <v>0</v>
      </c>
      <c r="E240" s="123">
        <f>'[1]2021-03'!E263</f>
        <v>18801</v>
      </c>
      <c r="F240" s="124">
        <f>'[1]2021-03'!N263</f>
        <v>18023</v>
      </c>
      <c r="G240" s="124">
        <f>'[1]2021-03'!O263</f>
        <v>0</v>
      </c>
      <c r="H240" s="124">
        <f>'[1]2021-03'!P263</f>
        <v>18023</v>
      </c>
    </row>
    <row r="241" spans="1:8" x14ac:dyDescent="0.2">
      <c r="A241" s="127">
        <v>8</v>
      </c>
      <c r="B241" s="122" t="s">
        <v>369</v>
      </c>
      <c r="C241" s="123">
        <f>'[1]2021-03'!C266</f>
        <v>1050</v>
      </c>
      <c r="D241" s="123">
        <f>'[1]2021-03'!D266</f>
        <v>0</v>
      </c>
      <c r="E241" s="123">
        <f>'[1]2021-03'!E266</f>
        <v>1050</v>
      </c>
      <c r="F241" s="124">
        <f>'[1]2021-03'!N266</f>
        <v>1050</v>
      </c>
      <c r="G241" s="124">
        <f>'[1]2021-03'!O266</f>
        <v>0</v>
      </c>
      <c r="H241" s="124">
        <f>'[1]2021-03'!P266</f>
        <v>1050</v>
      </c>
    </row>
    <row r="242" spans="1:8" ht="25.5" x14ac:dyDescent="0.2">
      <c r="A242" s="144" t="s">
        <v>370</v>
      </c>
      <c r="B242" s="145" t="s">
        <v>371</v>
      </c>
      <c r="C242" s="118">
        <f>'[1]2021-03'!C267</f>
        <v>26448.861159300002</v>
      </c>
      <c r="D242" s="118">
        <f>'[1]2021-03'!D267</f>
        <v>7402.8611593000014</v>
      </c>
      <c r="E242" s="118">
        <f>'[1]2021-03'!E267</f>
        <v>19046</v>
      </c>
      <c r="F242" s="118">
        <f>'[1]2021-03'!N267</f>
        <v>26449.081788099997</v>
      </c>
      <c r="G242" s="118">
        <f>'[1]2021-03'!O267</f>
        <v>7403.0817880999984</v>
      </c>
      <c r="H242" s="118">
        <f>'[1]2021-03'!P267</f>
        <v>19046</v>
      </c>
    </row>
    <row r="243" spans="1:8" x14ac:dyDescent="0.2">
      <c r="A243" s="127">
        <v>1</v>
      </c>
      <c r="B243" s="122" t="s">
        <v>372</v>
      </c>
      <c r="C243" s="123">
        <f>'[1]2021-03'!C268</f>
        <v>26448.861159300002</v>
      </c>
      <c r="D243" s="123">
        <f>'[1]2021-03'!D268</f>
        <v>7402.8611593000014</v>
      </c>
      <c r="E243" s="123">
        <f>'[1]2021-03'!E268</f>
        <v>19046</v>
      </c>
      <c r="F243" s="124">
        <f>'[1]2021-03'!N268</f>
        <v>26449.081788099997</v>
      </c>
      <c r="G243" s="124">
        <f>'[1]2021-03'!O268</f>
        <v>7403.0817880999984</v>
      </c>
      <c r="H243" s="124">
        <f>'[1]2021-03'!P268</f>
        <v>19046</v>
      </c>
    </row>
    <row r="244" spans="1:8" x14ac:dyDescent="0.2">
      <c r="A244" s="119" t="s">
        <v>373</v>
      </c>
      <c r="B244" s="145" t="s">
        <v>374</v>
      </c>
      <c r="C244" s="118">
        <f>'[1]2021-03'!C269</f>
        <v>1100011.4247246888</v>
      </c>
      <c r="D244" s="118">
        <f>'[1]2021-03'!D269</f>
        <v>17928.242057918666</v>
      </c>
      <c r="E244" s="118">
        <f>'[1]2021-03'!E269</f>
        <v>1082083.1826667702</v>
      </c>
      <c r="F244" s="118">
        <f>'[1]2021-03'!N269</f>
        <v>891663.97491061222</v>
      </c>
      <c r="G244" s="118">
        <f>'[1]2021-03'!O269</f>
        <v>25261.444577601997</v>
      </c>
      <c r="H244" s="118">
        <f>'[1]2021-03'!P269</f>
        <v>866402.53033301013</v>
      </c>
    </row>
    <row r="245" spans="1:8" x14ac:dyDescent="0.2">
      <c r="A245" s="119" t="s">
        <v>7</v>
      </c>
      <c r="B245" s="132" t="s">
        <v>375</v>
      </c>
      <c r="C245" s="118">
        <f>'[1]2021-03'!C270</f>
        <v>457717.93382932869</v>
      </c>
      <c r="D245" s="118">
        <f>'[1]2021-03'!D270</f>
        <v>9211.9338293286655</v>
      </c>
      <c r="E245" s="118">
        <f>'[1]2021-03'!E270</f>
        <v>448506</v>
      </c>
      <c r="F245" s="118">
        <f>'[1]2021-03'!N270</f>
        <v>344510.90528890199</v>
      </c>
      <c r="G245" s="118">
        <f>'[1]2021-03'!O270</f>
        <v>13367.905288901999</v>
      </c>
      <c r="H245" s="118">
        <f>'[1]2021-03'!P270</f>
        <v>331143</v>
      </c>
    </row>
    <row r="246" spans="1:8" ht="25.5" x14ac:dyDescent="0.2">
      <c r="A246" s="127">
        <v>1</v>
      </c>
      <c r="B246" s="122" t="s">
        <v>612</v>
      </c>
      <c r="C246" s="123">
        <f>'[1]2021-03'!C271</f>
        <v>4659.0936769999998</v>
      </c>
      <c r="D246" s="123">
        <f>'[1]2021-03'!D271</f>
        <v>2659.0936769999998</v>
      </c>
      <c r="E246" s="123">
        <f>'[1]2021-03'!E271</f>
        <v>2000</v>
      </c>
      <c r="F246" s="124">
        <f>'[1]2021-03'!N271</f>
        <v>4556.7247502</v>
      </c>
      <c r="G246" s="124">
        <f>'[1]2021-03'!O271</f>
        <v>2556.7247502</v>
      </c>
      <c r="H246" s="124">
        <f>'[1]2021-03'!P271</f>
        <v>2000</v>
      </c>
    </row>
    <row r="247" spans="1:8" x14ac:dyDescent="0.2">
      <c r="A247" s="127">
        <v>2</v>
      </c>
      <c r="B247" s="122" t="s">
        <v>376</v>
      </c>
      <c r="C247" s="123">
        <f>'[1]2021-03'!C272</f>
        <v>484.57309004999991</v>
      </c>
      <c r="D247" s="123">
        <f>'[1]2021-03'!D272</f>
        <v>484.57309004999991</v>
      </c>
      <c r="E247" s="123">
        <f>'[1]2021-03'!E272</f>
        <v>0</v>
      </c>
      <c r="F247" s="124">
        <f>'[1]2021-03'!N272</f>
        <v>484.57309004999991</v>
      </c>
      <c r="G247" s="124">
        <f>'[1]2021-03'!O272</f>
        <v>484.57309004999991</v>
      </c>
      <c r="H247" s="124">
        <f>'[1]2021-03'!P272</f>
        <v>0</v>
      </c>
    </row>
    <row r="248" spans="1:8" ht="25.5" x14ac:dyDescent="0.2">
      <c r="A248" s="127">
        <v>3</v>
      </c>
      <c r="B248" s="122" t="s">
        <v>377</v>
      </c>
      <c r="C248" s="123">
        <f>'[1]2021-03'!C273</f>
        <v>1421.7964615066667</v>
      </c>
      <c r="D248" s="123">
        <f>'[1]2021-03'!D273</f>
        <v>1421.7964615066667</v>
      </c>
      <c r="E248" s="123">
        <f>'[1]2021-03'!E273</f>
        <v>0</v>
      </c>
      <c r="F248" s="124">
        <f>'[1]2021-03'!N273</f>
        <v>5480.1368478799996</v>
      </c>
      <c r="G248" s="124">
        <f>'[1]2021-03'!O273</f>
        <v>5480.1368478799996</v>
      </c>
      <c r="H248" s="124">
        <f>'[1]2021-03'!P273</f>
        <v>0</v>
      </c>
    </row>
    <row r="249" spans="1:8" ht="25.5" x14ac:dyDescent="0.2">
      <c r="A249" s="127">
        <v>4</v>
      </c>
      <c r="B249" s="122" t="s">
        <v>378</v>
      </c>
      <c r="C249" s="123">
        <f>'[1]2021-03'!C274</f>
        <v>981.6722749999999</v>
      </c>
      <c r="D249" s="123">
        <f>'[1]2021-03'!D274</f>
        <v>981.6722749999999</v>
      </c>
      <c r="E249" s="123">
        <f>'[1]2021-03'!E274</f>
        <v>0</v>
      </c>
      <c r="F249" s="124">
        <f>'[1]2021-03'!N274</f>
        <v>981.6722749999999</v>
      </c>
      <c r="G249" s="124">
        <f>'[1]2021-03'!O274</f>
        <v>981.6722749999999</v>
      </c>
      <c r="H249" s="124">
        <f>'[1]2021-03'!P274</f>
        <v>0</v>
      </c>
    </row>
    <row r="250" spans="1:8" ht="25.5" x14ac:dyDescent="0.2">
      <c r="A250" s="127">
        <v>5</v>
      </c>
      <c r="B250" s="122" t="s">
        <v>379</v>
      </c>
      <c r="C250" s="123">
        <f>'[1]2021-03'!C275</f>
        <v>547.5189347999999</v>
      </c>
      <c r="D250" s="123">
        <f>'[1]2021-03'!D275</f>
        <v>547.5189347999999</v>
      </c>
      <c r="E250" s="123">
        <f>'[1]2021-03'!E275</f>
        <v>0</v>
      </c>
      <c r="F250" s="124">
        <f>'[1]2021-03'!N275</f>
        <v>747.5189347999999</v>
      </c>
      <c r="G250" s="124">
        <f>'[1]2021-03'!O275</f>
        <v>747.5189347999999</v>
      </c>
      <c r="H250" s="124">
        <f>'[1]2021-03'!P275</f>
        <v>0</v>
      </c>
    </row>
    <row r="251" spans="1:8" x14ac:dyDescent="0.2">
      <c r="A251" s="127">
        <v>6</v>
      </c>
      <c r="B251" s="122" t="s">
        <v>380</v>
      </c>
      <c r="C251" s="123">
        <f>'[1]2021-03'!C276</f>
        <v>886.28062327999999</v>
      </c>
      <c r="D251" s="123">
        <f>'[1]2021-03'!D276</f>
        <v>786.28062327999999</v>
      </c>
      <c r="E251" s="123">
        <f>'[1]2021-03'!E276</f>
        <v>100</v>
      </c>
      <c r="F251" s="124">
        <f>'[1]2021-03'!N276</f>
        <v>886.28062327999999</v>
      </c>
      <c r="G251" s="124">
        <f>'[1]2021-03'!O276</f>
        <v>786.28062327999999</v>
      </c>
      <c r="H251" s="124">
        <f>'[1]2021-03'!P276</f>
        <v>100</v>
      </c>
    </row>
    <row r="252" spans="1:8" x14ac:dyDescent="0.2">
      <c r="A252" s="127">
        <v>7</v>
      </c>
      <c r="B252" s="122" t="s">
        <v>611</v>
      </c>
      <c r="C252" s="123">
        <f>'[1]2021-03'!C277</f>
        <v>2330.998767692</v>
      </c>
      <c r="D252" s="123">
        <f>'[1]2021-03'!D277</f>
        <v>2330.998767692</v>
      </c>
      <c r="E252" s="123">
        <f>'[1]2021-03'!E277</f>
        <v>0</v>
      </c>
      <c r="F252" s="124">
        <f>'[1]2021-03'!N277</f>
        <v>2330.998767692</v>
      </c>
      <c r="G252" s="124">
        <f>'[1]2021-03'!O277</f>
        <v>2330.998767692</v>
      </c>
      <c r="H252" s="124">
        <f>'[1]2021-03'!P277</f>
        <v>0</v>
      </c>
    </row>
    <row r="253" spans="1:8" x14ac:dyDescent="0.2">
      <c r="A253" s="127">
        <v>8</v>
      </c>
      <c r="B253" s="122" t="s">
        <v>381</v>
      </c>
      <c r="C253" s="123">
        <f>'[1]2021-03'!C279</f>
        <v>3000</v>
      </c>
      <c r="D253" s="123">
        <f>'[1]2021-03'!D279</f>
        <v>0</v>
      </c>
      <c r="E253" s="123">
        <f>'[1]2021-03'!E279</f>
        <v>3000</v>
      </c>
      <c r="F253" s="124">
        <f>'[1]2021-03'!N279</f>
        <v>3000</v>
      </c>
      <c r="G253" s="124">
        <f>'[1]2021-03'!O279</f>
        <v>0</v>
      </c>
      <c r="H253" s="124">
        <f>'[1]2021-03'!P279</f>
        <v>3000</v>
      </c>
    </row>
    <row r="254" spans="1:8" ht="51" x14ac:dyDescent="0.2">
      <c r="A254" s="127">
        <v>9</v>
      </c>
      <c r="B254" s="141" t="s">
        <v>613</v>
      </c>
      <c r="C254" s="142">
        <f>'[1]2021-03'!C281</f>
        <v>16686</v>
      </c>
      <c r="D254" s="142">
        <f>'[1]2021-03'!D281</f>
        <v>0</v>
      </c>
      <c r="E254" s="142">
        <f>'[1]2021-03'!E281</f>
        <v>16686</v>
      </c>
      <c r="F254" s="143">
        <f>'[1]2021-03'!N281</f>
        <v>0</v>
      </c>
      <c r="G254" s="143">
        <f>'[1]2021-03'!O281</f>
        <v>0</v>
      </c>
      <c r="H254" s="143">
        <f>'[1]2021-03'!P281</f>
        <v>0</v>
      </c>
    </row>
    <row r="255" spans="1:8" ht="38.25" x14ac:dyDescent="0.2">
      <c r="A255" s="127">
        <v>10</v>
      </c>
      <c r="B255" s="146" t="s">
        <v>382</v>
      </c>
      <c r="C255" s="142">
        <f>'[1]2021-03'!C282</f>
        <v>409220</v>
      </c>
      <c r="D255" s="142">
        <f>'[1]2021-03'!D282</f>
        <v>0</v>
      </c>
      <c r="E255" s="142">
        <f>'[1]2021-03'!E282</f>
        <v>409220</v>
      </c>
      <c r="F255" s="143">
        <f>'[1]2021-03'!N282</f>
        <v>308543</v>
      </c>
      <c r="G255" s="143">
        <f>'[1]2021-03'!O282</f>
        <v>0</v>
      </c>
      <c r="H255" s="143">
        <f>'[1]2021-03'!P282</f>
        <v>308543</v>
      </c>
    </row>
    <row r="256" spans="1:8" x14ac:dyDescent="0.2">
      <c r="A256" s="127">
        <v>11</v>
      </c>
      <c r="B256" s="122" t="s">
        <v>383</v>
      </c>
      <c r="C256" s="123">
        <f>'[1]2021-03'!C283</f>
        <v>15000</v>
      </c>
      <c r="D256" s="123">
        <f>'[1]2021-03'!D283</f>
        <v>0</v>
      </c>
      <c r="E256" s="123">
        <f>'[1]2021-03'!E283</f>
        <v>15000</v>
      </c>
      <c r="F256" s="124">
        <f>'[1]2021-03'!N283</f>
        <v>15000</v>
      </c>
      <c r="G256" s="124">
        <f>'[1]2021-03'!O283</f>
        <v>0</v>
      </c>
      <c r="H256" s="124">
        <f>'[1]2021-03'!P283</f>
        <v>15000</v>
      </c>
    </row>
    <row r="257" spans="1:8" x14ac:dyDescent="0.2">
      <c r="A257" s="127">
        <v>12</v>
      </c>
      <c r="B257" s="122" t="s">
        <v>384</v>
      </c>
      <c r="C257" s="123">
        <f>'[1]2021-03'!C284</f>
        <v>2500</v>
      </c>
      <c r="D257" s="123">
        <f>'[1]2021-03'!D284</f>
        <v>0</v>
      </c>
      <c r="E257" s="123">
        <f>'[1]2021-03'!E284</f>
        <v>2500</v>
      </c>
      <c r="F257" s="124">
        <f>'[1]2021-03'!N284</f>
        <v>2500</v>
      </c>
      <c r="G257" s="124">
        <f>'[1]2021-03'!O284</f>
        <v>0</v>
      </c>
      <c r="H257" s="124">
        <f>'[1]2021-03'!P284</f>
        <v>2500</v>
      </c>
    </row>
    <row r="258" spans="1:8" x14ac:dyDescent="0.2">
      <c r="A258" s="147" t="s">
        <v>51</v>
      </c>
      <c r="B258" s="120" t="s">
        <v>385</v>
      </c>
      <c r="C258" s="118">
        <f>'[1]2021-03'!C285</f>
        <v>63754</v>
      </c>
      <c r="D258" s="118">
        <f>'[1]2021-03'!D285</f>
        <v>0</v>
      </c>
      <c r="E258" s="118">
        <f>'[1]2021-03'!E285</f>
        <v>63754</v>
      </c>
      <c r="F258" s="118">
        <f>'[1]2021-03'!N285</f>
        <v>63754</v>
      </c>
      <c r="G258" s="118">
        <f>'[1]2021-03'!O285</f>
        <v>0</v>
      </c>
      <c r="H258" s="118">
        <f>'[1]2021-03'!P285</f>
        <v>63754</v>
      </c>
    </row>
    <row r="259" spans="1:8" x14ac:dyDescent="0.2">
      <c r="A259" s="127">
        <v>1</v>
      </c>
      <c r="B259" s="131" t="s">
        <v>385</v>
      </c>
      <c r="C259" s="123">
        <f>'[1]2021-03'!C286</f>
        <v>18000</v>
      </c>
      <c r="D259" s="123">
        <f>'[1]2021-03'!D286</f>
        <v>0</v>
      </c>
      <c r="E259" s="123">
        <f>'[1]2021-03'!E286</f>
        <v>18000</v>
      </c>
      <c r="F259" s="124">
        <f>'[1]2021-03'!N286</f>
        <v>18000</v>
      </c>
      <c r="G259" s="124">
        <f>'[1]2021-03'!O286</f>
        <v>0</v>
      </c>
      <c r="H259" s="124">
        <f>'[1]2021-03'!P286</f>
        <v>18000</v>
      </c>
    </row>
    <row r="260" spans="1:8" x14ac:dyDescent="0.2">
      <c r="A260" s="140">
        <v>2</v>
      </c>
      <c r="B260" s="148" t="s">
        <v>386</v>
      </c>
      <c r="C260" s="142">
        <f>'[1]2021-03'!C287</f>
        <v>45754</v>
      </c>
      <c r="D260" s="142">
        <f>'[1]2021-03'!D287</f>
        <v>0</v>
      </c>
      <c r="E260" s="142">
        <f>'[1]2021-03'!E287</f>
        <v>45754</v>
      </c>
      <c r="F260" s="143">
        <f>'[1]2021-03'!N287</f>
        <v>45754</v>
      </c>
      <c r="G260" s="143">
        <f>'[1]2021-03'!O287</f>
        <v>0</v>
      </c>
      <c r="H260" s="143">
        <f>'[1]2021-03'!P287</f>
        <v>45754</v>
      </c>
    </row>
    <row r="261" spans="1:8" x14ac:dyDescent="0.2">
      <c r="A261" s="147" t="s">
        <v>52</v>
      </c>
      <c r="B261" s="120" t="s">
        <v>387</v>
      </c>
      <c r="C261" s="118">
        <f>'[1]2021-03'!C288</f>
        <v>578539.49089536013</v>
      </c>
      <c r="D261" s="118">
        <f>'[1]2021-03'!D288</f>
        <v>8716.3082285900018</v>
      </c>
      <c r="E261" s="118">
        <f>'[1]2021-03'!E288</f>
        <v>569823.18266677018</v>
      </c>
      <c r="F261" s="118">
        <f>'[1]2021-03'!N288</f>
        <v>483399.06962171022</v>
      </c>
      <c r="G261" s="118">
        <f>'[1]2021-03'!O288</f>
        <v>11893.539288699998</v>
      </c>
      <c r="H261" s="118">
        <f>'[1]2021-03'!P288</f>
        <v>471505.53033301013</v>
      </c>
    </row>
    <row r="262" spans="1:8" x14ac:dyDescent="0.2">
      <c r="A262" s="127">
        <v>1</v>
      </c>
      <c r="B262" s="122" t="s">
        <v>388</v>
      </c>
      <c r="C262" s="123">
        <f>'[1]2021-03'!C290</f>
        <v>1576.1670196000002</v>
      </c>
      <c r="D262" s="123">
        <f>'[1]2021-03'!D290</f>
        <v>376.16701960000023</v>
      </c>
      <c r="E262" s="123">
        <f>'[1]2021-03'!E290</f>
        <v>1200</v>
      </c>
      <c r="F262" s="124">
        <f>'[1]2021-03'!N290</f>
        <v>1575.9832239999998</v>
      </c>
      <c r="G262" s="124">
        <f>'[1]2021-03'!O290</f>
        <v>375.98322399999984</v>
      </c>
      <c r="H262" s="124">
        <f>'[1]2021-03'!P290</f>
        <v>1200</v>
      </c>
    </row>
    <row r="263" spans="1:8" x14ac:dyDescent="0.2">
      <c r="A263" s="127">
        <v>2</v>
      </c>
      <c r="B263" s="122" t="s">
        <v>614</v>
      </c>
      <c r="C263" s="123">
        <f>'[1]2021-03'!C291</f>
        <v>1406.0135420000001</v>
      </c>
      <c r="D263" s="123">
        <f>'[1]2021-03'!D291</f>
        <v>906.01354200000014</v>
      </c>
      <c r="E263" s="123">
        <f>'[1]2021-03'!E291</f>
        <v>500</v>
      </c>
      <c r="F263" s="124">
        <f>'[1]2021-03'!N291</f>
        <v>1483.7984878</v>
      </c>
      <c r="G263" s="124">
        <f>'[1]2021-03'!O291</f>
        <v>983.79848779999998</v>
      </c>
      <c r="H263" s="124">
        <f>'[1]2021-03'!P291</f>
        <v>500</v>
      </c>
    </row>
    <row r="264" spans="1:8" x14ac:dyDescent="0.2">
      <c r="A264" s="127">
        <v>3</v>
      </c>
      <c r="B264" s="149" t="s">
        <v>389</v>
      </c>
      <c r="C264" s="123">
        <f>'[1]2021-03'!C292</f>
        <v>177.10851350000007</v>
      </c>
      <c r="D264" s="123">
        <f>'[1]2021-03'!D292</f>
        <v>177.10851350000007</v>
      </c>
      <c r="E264" s="123">
        <f>'[1]2021-03'!E292</f>
        <v>0</v>
      </c>
      <c r="F264" s="124">
        <f>'[1]2021-03'!N292</f>
        <v>176.9374626</v>
      </c>
      <c r="G264" s="124">
        <f>'[1]2021-03'!O292</f>
        <v>176.9374626</v>
      </c>
      <c r="H264" s="124">
        <f>'[1]2021-03'!P292</f>
        <v>0</v>
      </c>
    </row>
    <row r="265" spans="1:8" x14ac:dyDescent="0.2">
      <c r="A265" s="127">
        <v>4</v>
      </c>
      <c r="B265" s="122" t="s">
        <v>615</v>
      </c>
      <c r="C265" s="123">
        <f>'[1]2021-03'!C293</f>
        <v>2292.9293159999997</v>
      </c>
      <c r="D265" s="123">
        <f>'[1]2021-03'!D293</f>
        <v>1892.9293159999997</v>
      </c>
      <c r="E265" s="123">
        <f>'[1]2021-03'!E293</f>
        <v>400</v>
      </c>
      <c r="F265" s="124">
        <f>'[1]2021-03'!N293</f>
        <v>2519.7182899999998</v>
      </c>
      <c r="G265" s="124">
        <f>'[1]2021-03'!O293</f>
        <v>1819.71829</v>
      </c>
      <c r="H265" s="124">
        <f>'[1]2021-03'!P293</f>
        <v>700</v>
      </c>
    </row>
    <row r="266" spans="1:8" ht="25.5" x14ac:dyDescent="0.2">
      <c r="A266" s="127">
        <v>5</v>
      </c>
      <c r="B266" s="122" t="s">
        <v>390</v>
      </c>
      <c r="C266" s="123">
        <f>'[1]2021-03'!C294</f>
        <v>1153.8828976</v>
      </c>
      <c r="D266" s="123">
        <f>'[1]2021-03'!D294</f>
        <v>1153.8828976</v>
      </c>
      <c r="E266" s="123">
        <f>'[1]2021-03'!E294</f>
        <v>0</v>
      </c>
      <c r="F266" s="124">
        <f>'[1]2021-03'!N294</f>
        <v>1154.4187514999999</v>
      </c>
      <c r="G266" s="124">
        <f>'[1]2021-03'!O294</f>
        <v>1154.4187514999999</v>
      </c>
      <c r="H266" s="124">
        <f>'[1]2021-03'!P294</f>
        <v>0</v>
      </c>
    </row>
    <row r="267" spans="1:8" x14ac:dyDescent="0.2">
      <c r="A267" s="127">
        <v>6</v>
      </c>
      <c r="B267" s="122" t="s">
        <v>391</v>
      </c>
      <c r="C267" s="123">
        <f>'[1]2021-03'!C295</f>
        <v>2069.0337829999999</v>
      </c>
      <c r="D267" s="123">
        <f>'[1]2021-03'!D295</f>
        <v>1819.0337829999999</v>
      </c>
      <c r="E267" s="123">
        <f>'[1]2021-03'!E295</f>
        <v>250</v>
      </c>
      <c r="F267" s="124">
        <f>'[1]2021-03'!N295</f>
        <v>2694.1419209999999</v>
      </c>
      <c r="G267" s="124">
        <f>'[1]2021-03'!O295</f>
        <v>1694.1419209999999</v>
      </c>
      <c r="H267" s="124">
        <f>'[1]2021-03'!P295</f>
        <v>1000</v>
      </c>
    </row>
    <row r="268" spans="1:8" x14ac:dyDescent="0.2">
      <c r="A268" s="127">
        <v>7</v>
      </c>
      <c r="B268" s="122" t="s">
        <v>392</v>
      </c>
      <c r="C268" s="123">
        <f>'[1]2021-03'!C296</f>
        <v>253.78836320000005</v>
      </c>
      <c r="D268" s="123">
        <f>'[1]2021-03'!D296</f>
        <v>253.78836320000005</v>
      </c>
      <c r="E268" s="123">
        <f>'[1]2021-03'!E296</f>
        <v>0</v>
      </c>
      <c r="F268" s="124">
        <f>'[1]2021-03'!N296</f>
        <v>254.41216559999998</v>
      </c>
      <c r="G268" s="124">
        <f>'[1]2021-03'!O296</f>
        <v>254.41216559999998</v>
      </c>
      <c r="H268" s="124">
        <f>'[1]2021-03'!P296</f>
        <v>0</v>
      </c>
    </row>
    <row r="269" spans="1:8" ht="25.5" x14ac:dyDescent="0.2">
      <c r="A269" s="127">
        <v>8</v>
      </c>
      <c r="B269" s="122" t="s">
        <v>616</v>
      </c>
      <c r="C269" s="123">
        <f>'[1]2021-03'!C297</f>
        <v>2290.4872234099998</v>
      </c>
      <c r="D269" s="123">
        <f>'[1]2021-03'!D297</f>
        <v>1513.4872234099998</v>
      </c>
      <c r="E269" s="123">
        <f>'[1]2021-03'!E297</f>
        <v>777</v>
      </c>
      <c r="F269" s="124">
        <f>'[1]2021-03'!N297</f>
        <v>3645.2845649999999</v>
      </c>
      <c r="G269" s="124">
        <f>'[1]2021-03'!O297</f>
        <v>1895.2845649999999</v>
      </c>
      <c r="H269" s="124">
        <f>'[1]2021-03'!P297</f>
        <v>1750</v>
      </c>
    </row>
    <row r="270" spans="1:8" x14ac:dyDescent="0.2">
      <c r="A270" s="127">
        <v>9</v>
      </c>
      <c r="B270" s="122" t="s">
        <v>393</v>
      </c>
      <c r="C270" s="123">
        <f>'[1]2021-03'!C300</f>
        <v>673.33575399999995</v>
      </c>
      <c r="D270" s="123">
        <f>'[1]2021-03'!D300</f>
        <v>623.33575399999995</v>
      </c>
      <c r="E270" s="123">
        <f>'[1]2021-03'!E300</f>
        <v>50</v>
      </c>
      <c r="F270" s="124">
        <f>'[1]2021-03'!N300</f>
        <v>487.26178920000001</v>
      </c>
      <c r="G270" s="124">
        <f>'[1]2021-03'!O300</f>
        <v>437.26178920000001</v>
      </c>
      <c r="H270" s="124">
        <f>'[1]2021-03'!P300</f>
        <v>50</v>
      </c>
    </row>
    <row r="271" spans="1:8" x14ac:dyDescent="0.2">
      <c r="A271" s="127">
        <v>10</v>
      </c>
      <c r="B271" s="122" t="s">
        <v>394</v>
      </c>
      <c r="C271" s="123">
        <f>'[1]2021-03'!C301</f>
        <v>1000</v>
      </c>
      <c r="D271" s="123">
        <f>'[1]2021-03'!D301</f>
        <v>0</v>
      </c>
      <c r="E271" s="123">
        <f>'[1]2021-03'!E301</f>
        <v>1000</v>
      </c>
      <c r="F271" s="124">
        <f>'[1]2021-03'!N301</f>
        <v>903.76398524000001</v>
      </c>
      <c r="G271" s="124">
        <f>'[1]2021-03'!O301</f>
        <v>0</v>
      </c>
      <c r="H271" s="124">
        <f>'[1]2021-03'!P301</f>
        <v>903.76398524000001</v>
      </c>
    </row>
    <row r="272" spans="1:8" x14ac:dyDescent="0.2">
      <c r="A272" s="127">
        <v>11</v>
      </c>
      <c r="B272" s="122" t="s">
        <v>395</v>
      </c>
      <c r="C272" s="123">
        <f>'[1]2021-03'!C302</f>
        <v>2000</v>
      </c>
      <c r="D272" s="123">
        <f>'[1]2021-03'!D302</f>
        <v>0</v>
      </c>
      <c r="E272" s="123">
        <f>'[1]2021-03'!E302</f>
        <v>2000</v>
      </c>
      <c r="F272" s="124">
        <f>'[1]2021-03'!N302</f>
        <v>2000</v>
      </c>
      <c r="G272" s="124">
        <f>'[1]2021-03'!O302</f>
        <v>0</v>
      </c>
      <c r="H272" s="124">
        <f>'[1]2021-03'!P302</f>
        <v>2000</v>
      </c>
    </row>
    <row r="273" spans="1:8" x14ac:dyDescent="0.2">
      <c r="A273" s="127">
        <v>12</v>
      </c>
      <c r="B273" s="122" t="s">
        <v>396</v>
      </c>
      <c r="C273" s="123">
        <f>'[1]2021-03'!C303</f>
        <v>15000</v>
      </c>
      <c r="D273" s="123">
        <f>'[1]2021-03'!D303</f>
        <v>0</v>
      </c>
      <c r="E273" s="123">
        <f>'[1]2021-03'!E303</f>
        <v>15000</v>
      </c>
      <c r="F273" s="124">
        <f>'[1]2021-03'!N303</f>
        <v>15000</v>
      </c>
      <c r="G273" s="124">
        <f>'[1]2021-03'!O303</f>
        <v>0</v>
      </c>
      <c r="H273" s="124">
        <f>'[1]2021-03'!P303</f>
        <v>15000</v>
      </c>
    </row>
    <row r="274" spans="1:8" x14ac:dyDescent="0.2">
      <c r="A274" s="127">
        <v>13</v>
      </c>
      <c r="B274" s="122" t="s">
        <v>397</v>
      </c>
      <c r="C274" s="123">
        <f>'[1]2021-03'!C304</f>
        <v>2000</v>
      </c>
      <c r="D274" s="123">
        <f>'[1]2021-03'!D304</f>
        <v>0</v>
      </c>
      <c r="E274" s="123">
        <f>'[1]2021-03'!E304</f>
        <v>2000</v>
      </c>
      <c r="F274" s="124">
        <f>'[1]2021-03'!N304</f>
        <v>2000</v>
      </c>
      <c r="G274" s="124">
        <f>'[1]2021-03'!O304</f>
        <v>0</v>
      </c>
      <c r="H274" s="124">
        <f>'[1]2021-03'!P304</f>
        <v>2000</v>
      </c>
    </row>
    <row r="275" spans="1:8" x14ac:dyDescent="0.2">
      <c r="A275" s="127">
        <v>14</v>
      </c>
      <c r="B275" s="122" t="s">
        <v>398</v>
      </c>
      <c r="C275" s="123">
        <f>'[1]2021-03'!C305</f>
        <v>5000</v>
      </c>
      <c r="D275" s="123">
        <f>'[1]2021-03'!D305</f>
        <v>0</v>
      </c>
      <c r="E275" s="123">
        <f>'[1]2021-03'!E305</f>
        <v>5000</v>
      </c>
      <c r="F275" s="124">
        <f>'[1]2021-03'!N305</f>
        <v>6500</v>
      </c>
      <c r="G275" s="124">
        <f>'[1]2021-03'!O305</f>
        <v>0</v>
      </c>
      <c r="H275" s="124">
        <f>'[1]2021-03'!P305</f>
        <v>6500</v>
      </c>
    </row>
    <row r="276" spans="1:8" x14ac:dyDescent="0.2">
      <c r="A276" s="127">
        <v>15</v>
      </c>
      <c r="B276" s="122" t="s">
        <v>399</v>
      </c>
      <c r="C276" s="123">
        <f>'[1]2021-03'!C307</f>
        <v>500</v>
      </c>
      <c r="D276" s="123">
        <f>'[1]2021-03'!D307</f>
        <v>0</v>
      </c>
      <c r="E276" s="123">
        <f>'[1]2021-03'!E307</f>
        <v>500</v>
      </c>
      <c r="F276" s="124">
        <f>'[1]2021-03'!N307</f>
        <v>700</v>
      </c>
      <c r="G276" s="124">
        <f>'[1]2021-03'!O307</f>
        <v>0</v>
      </c>
      <c r="H276" s="124">
        <f>'[1]2021-03'!P307</f>
        <v>700</v>
      </c>
    </row>
    <row r="277" spans="1:8" x14ac:dyDescent="0.2">
      <c r="A277" s="127">
        <v>16</v>
      </c>
      <c r="B277" s="122" t="s">
        <v>400</v>
      </c>
      <c r="C277" s="123">
        <f>'[1]2021-03'!C308</f>
        <v>22000</v>
      </c>
      <c r="D277" s="123">
        <f>'[1]2021-03'!D308</f>
        <v>0</v>
      </c>
      <c r="E277" s="123">
        <f>'[1]2021-03'!E308</f>
        <v>22000</v>
      </c>
      <c r="F277" s="123">
        <f>'[1]2021-03'!N308</f>
        <v>22000</v>
      </c>
      <c r="G277" s="123">
        <f>'[1]2021-03'!O308</f>
        <v>0</v>
      </c>
      <c r="H277" s="123">
        <f>'[1]2021-03'!P308</f>
        <v>22000</v>
      </c>
    </row>
    <row r="278" spans="1:8" x14ac:dyDescent="0.2">
      <c r="A278" s="127"/>
      <c r="B278" s="150" t="s">
        <v>401</v>
      </c>
      <c r="C278" s="151">
        <f>'[1]2021-03'!C309</f>
        <v>2000</v>
      </c>
      <c r="D278" s="151">
        <f>'[1]2021-03'!D309</f>
        <v>0</v>
      </c>
      <c r="E278" s="151">
        <f>'[1]2021-03'!E309</f>
        <v>2000</v>
      </c>
      <c r="F278" s="152">
        <f>'[1]2021-03'!N309</f>
        <v>2000</v>
      </c>
      <c r="G278" s="152">
        <f>'[1]2021-03'!O309</f>
        <v>0</v>
      </c>
      <c r="H278" s="152">
        <f>'[1]2021-03'!P309</f>
        <v>2000</v>
      </c>
    </row>
    <row r="279" spans="1:8" x14ac:dyDescent="0.2">
      <c r="A279" s="127"/>
      <c r="B279" s="150" t="s">
        <v>491</v>
      </c>
      <c r="C279" s="151">
        <f>'[1]2021-03'!C310</f>
        <v>7000</v>
      </c>
      <c r="D279" s="151">
        <f>'[1]2021-03'!D310</f>
        <v>0</v>
      </c>
      <c r="E279" s="151">
        <f>'[1]2021-03'!E310</f>
        <v>7000</v>
      </c>
      <c r="F279" s="152">
        <f>'[1]2021-03'!N310</f>
        <v>7000</v>
      </c>
      <c r="G279" s="152">
        <f>'[1]2021-03'!O310</f>
        <v>0</v>
      </c>
      <c r="H279" s="152">
        <f>'[1]2021-03'!P310</f>
        <v>7000</v>
      </c>
    </row>
    <row r="280" spans="1:8" x14ac:dyDescent="0.2">
      <c r="A280" s="127"/>
      <c r="B280" s="150" t="s">
        <v>402</v>
      </c>
      <c r="C280" s="151">
        <f>'[1]2021-03'!C311</f>
        <v>1200</v>
      </c>
      <c r="D280" s="151">
        <f>'[1]2021-03'!D311</f>
        <v>0</v>
      </c>
      <c r="E280" s="151">
        <f>'[1]2021-03'!E311</f>
        <v>1200</v>
      </c>
      <c r="F280" s="152">
        <f>'[1]2021-03'!N311</f>
        <v>1200</v>
      </c>
      <c r="G280" s="152">
        <f>'[1]2021-03'!O311</f>
        <v>0</v>
      </c>
      <c r="H280" s="152">
        <f>'[1]2021-03'!P311</f>
        <v>1200</v>
      </c>
    </row>
    <row r="281" spans="1:8" x14ac:dyDescent="0.2">
      <c r="A281" s="127"/>
      <c r="B281" s="150" t="s">
        <v>403</v>
      </c>
      <c r="C281" s="151">
        <f>'[1]2021-03'!C312</f>
        <v>600</v>
      </c>
      <c r="D281" s="151">
        <f>'[1]2021-03'!D312</f>
        <v>0</v>
      </c>
      <c r="E281" s="151">
        <f>'[1]2021-03'!E312</f>
        <v>600</v>
      </c>
      <c r="F281" s="152">
        <f>'[1]2021-03'!N312</f>
        <v>600</v>
      </c>
      <c r="G281" s="152">
        <f>'[1]2021-03'!O312</f>
        <v>0</v>
      </c>
      <c r="H281" s="152">
        <f>'[1]2021-03'!P312</f>
        <v>600</v>
      </c>
    </row>
    <row r="282" spans="1:8" x14ac:dyDescent="0.2">
      <c r="A282" s="127"/>
      <c r="B282" s="150" t="s">
        <v>404</v>
      </c>
      <c r="C282" s="151">
        <f>'[1]2021-03'!C313</f>
        <v>11200</v>
      </c>
      <c r="D282" s="151">
        <f>'[1]2021-03'!D313</f>
        <v>0</v>
      </c>
      <c r="E282" s="151">
        <f>'[1]2021-03'!E313</f>
        <v>11200</v>
      </c>
      <c r="F282" s="152">
        <f>'[1]2021-03'!N313</f>
        <v>11200</v>
      </c>
      <c r="G282" s="152">
        <f>'[1]2021-03'!O313</f>
        <v>0</v>
      </c>
      <c r="H282" s="152">
        <f>'[1]2021-03'!P313</f>
        <v>11200</v>
      </c>
    </row>
    <row r="283" spans="1:8" x14ac:dyDescent="0.2">
      <c r="A283" s="127">
        <v>17</v>
      </c>
      <c r="B283" s="122" t="s">
        <v>405</v>
      </c>
      <c r="C283" s="123">
        <f>'[1]2021-03'!C314</f>
        <v>30000</v>
      </c>
      <c r="D283" s="123">
        <f>'[1]2021-03'!D314</f>
        <v>0</v>
      </c>
      <c r="E283" s="123">
        <f>'[1]2021-03'!E314</f>
        <v>30000</v>
      </c>
      <c r="F283" s="124">
        <f>'[1]2021-03'!N314</f>
        <v>30000</v>
      </c>
      <c r="G283" s="124">
        <f>'[1]2021-03'!O314</f>
        <v>0</v>
      </c>
      <c r="H283" s="124">
        <f>'[1]2021-03'!P314</f>
        <v>30000</v>
      </c>
    </row>
    <row r="284" spans="1:8" x14ac:dyDescent="0.2">
      <c r="A284" s="127">
        <v>18</v>
      </c>
      <c r="B284" s="122" t="s">
        <v>406</v>
      </c>
      <c r="C284" s="123">
        <f>'[1]2021-03'!C315</f>
        <v>0</v>
      </c>
      <c r="D284" s="123">
        <f>'[1]2021-03'!D315</f>
        <v>0</v>
      </c>
      <c r="E284" s="123">
        <f>'[1]2021-03'!E315</f>
        <v>0</v>
      </c>
      <c r="F284" s="124">
        <f>'[1]2021-03'!N315</f>
        <v>672.00778000000003</v>
      </c>
      <c r="G284" s="124">
        <f>'[1]2021-03'!O315</f>
        <v>672.00778000000003</v>
      </c>
      <c r="H284" s="124">
        <f>'[1]2021-03'!P315</f>
        <v>0</v>
      </c>
    </row>
    <row r="285" spans="1:8" x14ac:dyDescent="0.2">
      <c r="A285" s="127">
        <v>19</v>
      </c>
      <c r="B285" s="122" t="s">
        <v>407</v>
      </c>
      <c r="C285" s="123">
        <f>'[1]2021-03'!C316</f>
        <v>0</v>
      </c>
      <c r="D285" s="123">
        <f>'[1]2021-03'!D316</f>
        <v>0</v>
      </c>
      <c r="E285" s="123">
        <f>'[1]2021-03'!E316</f>
        <v>0</v>
      </c>
      <c r="F285" s="124">
        <f>'[1]2021-03'!N316</f>
        <v>2429.5748519999997</v>
      </c>
      <c r="G285" s="124">
        <f>'[1]2021-03'!O316</f>
        <v>2429.5748519999997</v>
      </c>
      <c r="H285" s="124">
        <f>'[1]2021-03'!P316</f>
        <v>0</v>
      </c>
    </row>
    <row r="286" spans="1:8" ht="25.5" x14ac:dyDescent="0.2">
      <c r="A286" s="127">
        <v>20</v>
      </c>
      <c r="B286" s="122" t="s">
        <v>408</v>
      </c>
      <c r="C286" s="123">
        <f>'[1]2021-03'!C317</f>
        <v>1500</v>
      </c>
      <c r="D286" s="123">
        <f>'[1]2021-03'!D317</f>
        <v>0</v>
      </c>
      <c r="E286" s="123">
        <f>'[1]2021-03'!E317</f>
        <v>1500</v>
      </c>
      <c r="F286" s="124">
        <f>'[1]2021-03'!N317</f>
        <v>1500</v>
      </c>
      <c r="G286" s="124">
        <f>'[1]2021-03'!O317</f>
        <v>0</v>
      </c>
      <c r="H286" s="124">
        <f>'[1]2021-03'!P317</f>
        <v>1500</v>
      </c>
    </row>
    <row r="287" spans="1:8" x14ac:dyDescent="0.2">
      <c r="A287" s="127">
        <v>21</v>
      </c>
      <c r="B287" s="122" t="s">
        <v>409</v>
      </c>
      <c r="C287" s="123">
        <f>'[1]2021-03'!C318</f>
        <v>1500</v>
      </c>
      <c r="D287" s="123">
        <f>'[1]2021-03'!D318</f>
        <v>0</v>
      </c>
      <c r="E287" s="123">
        <f>'[1]2021-03'!E318</f>
        <v>1500</v>
      </c>
      <c r="F287" s="124">
        <f>'[1]2021-03'!N318</f>
        <v>2273.5836810000001</v>
      </c>
      <c r="G287" s="124">
        <f>'[1]2021-03'!O318</f>
        <v>0</v>
      </c>
      <c r="H287" s="124">
        <f>'[1]2021-03'!P318</f>
        <v>2273.5836810000001</v>
      </c>
    </row>
    <row r="288" spans="1:8" x14ac:dyDescent="0.2">
      <c r="A288" s="127">
        <v>22</v>
      </c>
      <c r="B288" s="122" t="s">
        <v>410</v>
      </c>
      <c r="C288" s="123">
        <f>'[1]2021-03'!C319</f>
        <v>3000</v>
      </c>
      <c r="D288" s="123">
        <f>'[1]2021-03'!D319</f>
        <v>0</v>
      </c>
      <c r="E288" s="123">
        <f>'[1]2021-03'!E319</f>
        <v>3000</v>
      </c>
      <c r="F288" s="124">
        <f>'[1]2021-03'!N319</f>
        <v>1000</v>
      </c>
      <c r="G288" s="124">
        <f>'[1]2021-03'!O319</f>
        <v>0</v>
      </c>
      <c r="H288" s="124">
        <f>'[1]2021-03'!P319</f>
        <v>1000</v>
      </c>
    </row>
    <row r="289" spans="1:8" ht="25.5" x14ac:dyDescent="0.2">
      <c r="A289" s="127">
        <v>23</v>
      </c>
      <c r="B289" s="122" t="s">
        <v>411</v>
      </c>
      <c r="C289" s="123">
        <f>'[1]2021-03'!C320</f>
        <v>5000</v>
      </c>
      <c r="D289" s="123">
        <f>'[1]2021-03'!D320</f>
        <v>0</v>
      </c>
      <c r="E289" s="123">
        <f>'[1]2021-03'!E320</f>
        <v>5000</v>
      </c>
      <c r="F289" s="124">
        <f>'[1]2021-03'!N320</f>
        <v>5000</v>
      </c>
      <c r="G289" s="124">
        <f>'[1]2021-03'!O320</f>
        <v>0</v>
      </c>
      <c r="H289" s="124">
        <f>'[1]2021-03'!P320</f>
        <v>5000</v>
      </c>
    </row>
    <row r="290" spans="1:8" x14ac:dyDescent="0.2">
      <c r="A290" s="127">
        <v>24</v>
      </c>
      <c r="B290" s="122" t="s">
        <v>412</v>
      </c>
      <c r="C290" s="123">
        <f>'[1]2021-03'!C321</f>
        <v>900</v>
      </c>
      <c r="D290" s="123">
        <f>'[1]2021-03'!D321</f>
        <v>0</v>
      </c>
      <c r="E290" s="123">
        <f>'[1]2021-03'!E321</f>
        <v>900</v>
      </c>
      <c r="F290" s="124">
        <f>'[1]2021-03'!N321</f>
        <v>900</v>
      </c>
      <c r="G290" s="124">
        <f>'[1]2021-03'!O321</f>
        <v>0</v>
      </c>
      <c r="H290" s="124">
        <f>'[1]2021-03'!P321</f>
        <v>900</v>
      </c>
    </row>
    <row r="291" spans="1:8" x14ac:dyDescent="0.2">
      <c r="A291" s="127">
        <v>25</v>
      </c>
      <c r="B291" s="122" t="s">
        <v>413</v>
      </c>
      <c r="C291" s="123">
        <f>'[1]2021-03'!C322</f>
        <v>200</v>
      </c>
      <c r="D291" s="123">
        <f>'[1]2021-03'!D322</f>
        <v>0</v>
      </c>
      <c r="E291" s="123">
        <f>'[1]2021-03'!E322</f>
        <v>200</v>
      </c>
      <c r="F291" s="124">
        <f>'[1]2021-03'!N322</f>
        <v>0</v>
      </c>
      <c r="G291" s="124">
        <f>'[1]2021-03'!O322</f>
        <v>0</v>
      </c>
      <c r="H291" s="124">
        <f>'[1]2021-03'!P322</f>
        <v>0</v>
      </c>
    </row>
    <row r="292" spans="1:8" ht="51" x14ac:dyDescent="0.2">
      <c r="A292" s="127">
        <v>26</v>
      </c>
      <c r="B292" s="122" t="s">
        <v>414</v>
      </c>
      <c r="C292" s="123">
        <f>'[1]2021-03'!C323</f>
        <v>400</v>
      </c>
      <c r="D292" s="123">
        <f>'[1]2021-03'!D323</f>
        <v>0</v>
      </c>
      <c r="E292" s="123">
        <f>'[1]2021-03'!E323</f>
        <v>400</v>
      </c>
      <c r="F292" s="124">
        <f>'[1]2021-03'!N323</f>
        <v>400</v>
      </c>
      <c r="G292" s="124">
        <f>'[1]2021-03'!O323</f>
        <v>0</v>
      </c>
      <c r="H292" s="124">
        <f>'[1]2021-03'!P323</f>
        <v>400</v>
      </c>
    </row>
    <row r="293" spans="1:8" ht="25.5" x14ac:dyDescent="0.2">
      <c r="A293" s="127">
        <v>27</v>
      </c>
      <c r="B293" s="122" t="s">
        <v>415</v>
      </c>
      <c r="C293" s="123">
        <f>'[1]2021-03'!C324</f>
        <v>30114</v>
      </c>
      <c r="D293" s="123">
        <f>'[1]2021-03'!D324</f>
        <v>0</v>
      </c>
      <c r="E293" s="123">
        <f>'[1]2021-03'!E324</f>
        <v>30114</v>
      </c>
      <c r="F293" s="124">
        <f>'[1]2021-03'!N324</f>
        <v>15114</v>
      </c>
      <c r="G293" s="124">
        <f>'[1]2021-03'!O324</f>
        <v>0</v>
      </c>
      <c r="H293" s="124">
        <f>'[1]2021-03'!P324</f>
        <v>15114</v>
      </c>
    </row>
    <row r="294" spans="1:8" ht="25.5" x14ac:dyDescent="0.2">
      <c r="A294" s="127">
        <v>28</v>
      </c>
      <c r="B294" s="122" t="s">
        <v>416</v>
      </c>
      <c r="C294" s="123">
        <f>'[1]2021-03'!C325</f>
        <v>1000</v>
      </c>
      <c r="D294" s="123">
        <f>'[1]2021-03'!D325</f>
        <v>0</v>
      </c>
      <c r="E294" s="123">
        <f>'[1]2021-03'!E325</f>
        <v>1000</v>
      </c>
      <c r="F294" s="124">
        <f>'[1]2021-03'!N325</f>
        <v>1000</v>
      </c>
      <c r="G294" s="124">
        <f>'[1]2021-03'!O325</f>
        <v>0</v>
      </c>
      <c r="H294" s="124">
        <f>'[1]2021-03'!P325</f>
        <v>1000</v>
      </c>
    </row>
    <row r="295" spans="1:8" ht="25.5" x14ac:dyDescent="0.2">
      <c r="A295" s="127">
        <v>29</v>
      </c>
      <c r="B295" s="122" t="s">
        <v>417</v>
      </c>
      <c r="C295" s="123">
        <f>'[1]2021-03'!C327</f>
        <v>6000</v>
      </c>
      <c r="D295" s="123">
        <f>'[1]2021-03'!D327</f>
        <v>0</v>
      </c>
      <c r="E295" s="123">
        <f>'[1]2021-03'!E327</f>
        <v>6000</v>
      </c>
      <c r="F295" s="124">
        <f>'[1]2021-03'!N327</f>
        <v>1000</v>
      </c>
      <c r="G295" s="124">
        <f>'[1]2021-03'!O327</f>
        <v>0</v>
      </c>
      <c r="H295" s="124">
        <f>'[1]2021-03'!P327</f>
        <v>1000</v>
      </c>
    </row>
    <row r="296" spans="1:8" x14ac:dyDescent="0.2">
      <c r="A296" s="127">
        <v>30</v>
      </c>
      <c r="B296" s="122" t="s">
        <v>418</v>
      </c>
      <c r="C296" s="123">
        <f>'[1]2021-03'!C328</f>
        <v>2000</v>
      </c>
      <c r="D296" s="123">
        <f>'[1]2021-03'!D328</f>
        <v>0</v>
      </c>
      <c r="E296" s="123">
        <f>'[1]2021-03'!E328</f>
        <v>2000</v>
      </c>
      <c r="F296" s="124">
        <f>'[1]2021-03'!N328</f>
        <v>1000</v>
      </c>
      <c r="G296" s="124">
        <f>'[1]2021-03'!O328</f>
        <v>0</v>
      </c>
      <c r="H296" s="124">
        <f>'[1]2021-03'!P328</f>
        <v>1000</v>
      </c>
    </row>
    <row r="297" spans="1:8" ht="25.5" x14ac:dyDescent="0.2">
      <c r="A297" s="127">
        <v>31</v>
      </c>
      <c r="B297" s="122" t="s">
        <v>419</v>
      </c>
      <c r="C297" s="123">
        <f>'[1]2021-03'!C329</f>
        <v>136000</v>
      </c>
      <c r="D297" s="123">
        <f>'[1]2021-03'!D329</f>
        <v>0</v>
      </c>
      <c r="E297" s="123">
        <f>'[1]2021-03'!E329</f>
        <v>136000</v>
      </c>
      <c r="F297" s="124">
        <f>'[1]2021-03'!N329</f>
        <v>96648</v>
      </c>
      <c r="G297" s="124">
        <f>'[1]2021-03'!O329</f>
        <v>0</v>
      </c>
      <c r="H297" s="124">
        <f>'[1]2021-03'!P329</f>
        <v>96648</v>
      </c>
    </row>
    <row r="298" spans="1:8" ht="25.5" x14ac:dyDescent="0.2">
      <c r="A298" s="127">
        <v>32</v>
      </c>
      <c r="B298" s="122" t="s">
        <v>617</v>
      </c>
      <c r="C298" s="123">
        <f>'[1]2021-03'!C330</f>
        <v>2120</v>
      </c>
      <c r="D298" s="123">
        <f>'[1]2021-03'!D330</f>
        <v>0</v>
      </c>
      <c r="E298" s="123">
        <f>'[1]2021-03'!E330</f>
        <v>2120</v>
      </c>
      <c r="F298" s="124">
        <f>'[1]2021-03'!N330</f>
        <v>2120</v>
      </c>
      <c r="G298" s="124">
        <f>'[1]2021-03'!O330</f>
        <v>0</v>
      </c>
      <c r="H298" s="124">
        <f>'[1]2021-03'!P330</f>
        <v>2120</v>
      </c>
    </row>
    <row r="299" spans="1:8" ht="38.25" x14ac:dyDescent="0.2">
      <c r="A299" s="127">
        <v>33</v>
      </c>
      <c r="B299" s="122" t="s">
        <v>420</v>
      </c>
      <c r="C299" s="123">
        <f>'[1]2021-03'!C333</f>
        <v>10000</v>
      </c>
      <c r="D299" s="123">
        <f>'[1]2021-03'!D333</f>
        <v>0</v>
      </c>
      <c r="E299" s="123">
        <f>'[1]2021-03'!E333</f>
        <v>10000</v>
      </c>
      <c r="F299" s="124">
        <f>'[1]2021-03'!N333</f>
        <v>11000</v>
      </c>
      <c r="G299" s="124">
        <f>'[1]2021-03'!O333</f>
        <v>0</v>
      </c>
      <c r="H299" s="124">
        <f>'[1]2021-03'!P333</f>
        <v>11000</v>
      </c>
    </row>
    <row r="300" spans="1:8" x14ac:dyDescent="0.2">
      <c r="A300" s="127">
        <v>34</v>
      </c>
      <c r="B300" s="122" t="s">
        <v>421</v>
      </c>
      <c r="C300" s="123">
        <f>'[1]2021-03'!C334</f>
        <v>5000</v>
      </c>
      <c r="D300" s="123">
        <f>'[1]2021-03'!D334</f>
        <v>0</v>
      </c>
      <c r="E300" s="123">
        <f>'[1]2021-03'!E334</f>
        <v>5000</v>
      </c>
      <c r="F300" s="124">
        <f>'[1]2021-03'!N334</f>
        <v>6000</v>
      </c>
      <c r="G300" s="124">
        <f>'[1]2021-03'!O334</f>
        <v>0</v>
      </c>
      <c r="H300" s="124">
        <f>'[1]2021-03'!P334</f>
        <v>6000</v>
      </c>
    </row>
    <row r="301" spans="1:8" x14ac:dyDescent="0.2">
      <c r="A301" s="127">
        <v>35</v>
      </c>
      <c r="B301" s="153" t="s">
        <v>422</v>
      </c>
      <c r="C301" s="142">
        <f>'[1]2021-03'!C335</f>
        <v>19676</v>
      </c>
      <c r="D301" s="142">
        <f>'[1]2021-03'!D335</f>
        <v>0</v>
      </c>
      <c r="E301" s="142">
        <f>'[1]2021-03'!E335</f>
        <v>19676</v>
      </c>
      <c r="F301" s="143">
        <f>'[1]2021-03'!N335</f>
        <v>22882</v>
      </c>
      <c r="G301" s="143">
        <f>'[1]2021-03'!O335</f>
        <v>0</v>
      </c>
      <c r="H301" s="143">
        <f>'[1]2021-03'!P335</f>
        <v>22882</v>
      </c>
    </row>
    <row r="302" spans="1:8" ht="89.25" x14ac:dyDescent="0.2">
      <c r="A302" s="127">
        <v>36</v>
      </c>
      <c r="B302" s="146" t="s">
        <v>423</v>
      </c>
      <c r="C302" s="142">
        <f>'[1]2021-03'!C336</f>
        <v>8372</v>
      </c>
      <c r="D302" s="142">
        <f>'[1]2021-03'!D336</f>
        <v>0</v>
      </c>
      <c r="E302" s="142">
        <f>'[1]2021-03'!E336</f>
        <v>8372</v>
      </c>
      <c r="F302" s="143">
        <f>'[1]2021-03'!N336</f>
        <v>0</v>
      </c>
      <c r="G302" s="143">
        <f>'[1]2021-03'!O336</f>
        <v>0</v>
      </c>
      <c r="H302" s="143">
        <f>'[1]2021-03'!P336</f>
        <v>0</v>
      </c>
    </row>
    <row r="303" spans="1:8" x14ac:dyDescent="0.2">
      <c r="A303" s="127">
        <v>37</v>
      </c>
      <c r="B303" s="149" t="s">
        <v>424</v>
      </c>
      <c r="C303" s="142">
        <f>'[1]2021-03'!C337</f>
        <v>64000</v>
      </c>
      <c r="D303" s="142">
        <f>'[1]2021-03'!D337</f>
        <v>0</v>
      </c>
      <c r="E303" s="142">
        <f>'[1]2021-03'!E337</f>
        <v>64000</v>
      </c>
      <c r="F303" s="143">
        <f>'[1]2021-03'!N337</f>
        <v>62000</v>
      </c>
      <c r="G303" s="143">
        <f>'[1]2021-03'!O337</f>
        <v>0</v>
      </c>
      <c r="H303" s="143">
        <f>'[1]2021-03'!P337</f>
        <v>62000</v>
      </c>
    </row>
    <row r="304" spans="1:8" ht="25.5" x14ac:dyDescent="0.2">
      <c r="A304" s="127">
        <v>38</v>
      </c>
      <c r="B304" s="153" t="s">
        <v>425</v>
      </c>
      <c r="C304" s="142">
        <f>'[1]2021-03'!C338</f>
        <v>15000</v>
      </c>
      <c r="D304" s="142">
        <f>'[1]2021-03'!D338</f>
        <v>0</v>
      </c>
      <c r="E304" s="142">
        <f>'[1]2021-03'!E338</f>
        <v>15000</v>
      </c>
      <c r="F304" s="143">
        <f>'[1]2021-03'!N338</f>
        <v>0</v>
      </c>
      <c r="G304" s="143">
        <f>'[1]2021-03'!O338</f>
        <v>0</v>
      </c>
      <c r="H304" s="143">
        <f>'[1]2021-03'!P338</f>
        <v>0</v>
      </c>
    </row>
    <row r="305" spans="1:8" ht="38.25" x14ac:dyDescent="0.2">
      <c r="A305" s="127">
        <v>39</v>
      </c>
      <c r="B305" s="154" t="s">
        <v>426</v>
      </c>
      <c r="C305" s="142">
        <f>'[1]2021-03'!C339</f>
        <v>500</v>
      </c>
      <c r="D305" s="142">
        <f>'[1]2021-03'!D339</f>
        <v>0</v>
      </c>
      <c r="E305" s="142">
        <f>'[1]2021-03'!E339</f>
        <v>500</v>
      </c>
      <c r="F305" s="143">
        <f>'[1]2021-03'!N339</f>
        <v>500</v>
      </c>
      <c r="G305" s="143">
        <f>'[1]2021-03'!O339</f>
        <v>0</v>
      </c>
      <c r="H305" s="143">
        <f>'[1]2021-03'!P339</f>
        <v>500</v>
      </c>
    </row>
    <row r="306" spans="1:8" ht="25.5" x14ac:dyDescent="0.2">
      <c r="A306" s="127">
        <v>40</v>
      </c>
      <c r="B306" s="154" t="s">
        <v>427</v>
      </c>
      <c r="C306" s="142">
        <f>'[1]2021-03'!C340</f>
        <v>20000</v>
      </c>
      <c r="D306" s="142">
        <f>'[1]2021-03'!D340</f>
        <v>0</v>
      </c>
      <c r="E306" s="142">
        <f>'[1]2021-03'!E340</f>
        <v>20000</v>
      </c>
      <c r="F306" s="143">
        <f>'[1]2021-03'!N340</f>
        <v>0</v>
      </c>
      <c r="G306" s="143">
        <f>'[1]2021-03'!O340</f>
        <v>0</v>
      </c>
      <c r="H306" s="143">
        <f>'[1]2021-03'!P340</f>
        <v>0</v>
      </c>
    </row>
    <row r="307" spans="1:8" ht="25.5" x14ac:dyDescent="0.2">
      <c r="A307" s="127">
        <v>41</v>
      </c>
      <c r="B307" s="155" t="s">
        <v>428</v>
      </c>
      <c r="C307" s="123">
        <f>'[1]2021-03'!C341</f>
        <v>15000</v>
      </c>
      <c r="D307" s="123">
        <f>'[1]2021-03'!D341</f>
        <v>0</v>
      </c>
      <c r="E307" s="123">
        <f>'[1]2021-03'!E341</f>
        <v>15000</v>
      </c>
      <c r="F307" s="124">
        <f>'[1]2021-03'!N341</f>
        <v>15000</v>
      </c>
      <c r="G307" s="124">
        <f>'[1]2021-03'!O341</f>
        <v>0</v>
      </c>
      <c r="H307" s="124">
        <f>'[1]2021-03'!P341</f>
        <v>15000</v>
      </c>
    </row>
    <row r="308" spans="1:8" ht="25.5" x14ac:dyDescent="0.2">
      <c r="A308" s="127">
        <v>42</v>
      </c>
      <c r="B308" s="122" t="s">
        <v>429</v>
      </c>
      <c r="C308" s="123">
        <f>'[1]2021-03'!C342</f>
        <v>141864.18266677015</v>
      </c>
      <c r="D308" s="123">
        <f>'[1]2021-03'!D342</f>
        <v>0</v>
      </c>
      <c r="E308" s="123">
        <f>'[1]2021-03'!E342</f>
        <v>141864.18266677015</v>
      </c>
      <c r="F308" s="122">
        <f>'[1]2021-03'!N342</f>
        <v>141864.18266677015</v>
      </c>
      <c r="G308" s="122">
        <f>'[1]2021-03'!O342</f>
        <v>0</v>
      </c>
      <c r="H308" s="122">
        <f>'[1]2021-03'!P342</f>
        <v>141864.18266677015</v>
      </c>
    </row>
    <row r="309" spans="1:8" s="313" customFormat="1" ht="25.5" x14ac:dyDescent="0.2">
      <c r="A309" s="144" t="s">
        <v>430</v>
      </c>
      <c r="B309" s="132" t="s">
        <v>431</v>
      </c>
      <c r="C309" s="118">
        <f>'[1]2021-03'!C343</f>
        <v>102157.24761851199</v>
      </c>
      <c r="D309" s="118">
        <f>'[1]2021-03'!D343</f>
        <v>32107.247618511996</v>
      </c>
      <c r="E309" s="118">
        <f>'[1]2021-03'!E343</f>
        <v>70050</v>
      </c>
      <c r="F309" s="118">
        <f>'[1]2021-03'!N343</f>
        <v>82212.0728409</v>
      </c>
      <c r="G309" s="118">
        <f>'[1]2021-03'!O343</f>
        <v>32162.072840899997</v>
      </c>
      <c r="H309" s="118">
        <f>'[1]2021-03'!P343</f>
        <v>50050</v>
      </c>
    </row>
    <row r="310" spans="1:8" x14ac:dyDescent="0.2">
      <c r="A310" s="127">
        <v>1</v>
      </c>
      <c r="B310" s="122" t="s">
        <v>432</v>
      </c>
      <c r="C310" s="123">
        <f>'[1]2021-03'!C344</f>
        <v>3259.5909808000001</v>
      </c>
      <c r="D310" s="123">
        <f>'[1]2021-03'!D344</f>
        <v>2459.5909808000001</v>
      </c>
      <c r="E310" s="123">
        <f>'[1]2021-03'!E344</f>
        <v>800</v>
      </c>
      <c r="F310" s="124">
        <f>'[1]2021-03'!N344</f>
        <v>3260.0507603000001</v>
      </c>
      <c r="G310" s="124">
        <f>'[1]2021-03'!O344</f>
        <v>2460.0507603000001</v>
      </c>
      <c r="H310" s="124">
        <f>'[1]2021-03'!P344</f>
        <v>800</v>
      </c>
    </row>
    <row r="311" spans="1:8" ht="25.5" x14ac:dyDescent="0.2">
      <c r="A311" s="127">
        <v>2</v>
      </c>
      <c r="B311" s="122" t="s">
        <v>618</v>
      </c>
      <c r="C311" s="123">
        <f>'[1]2021-03'!C345</f>
        <v>1846.3497253119997</v>
      </c>
      <c r="D311" s="123">
        <f>'[1]2021-03'!D345</f>
        <v>1846.3497253119997</v>
      </c>
      <c r="E311" s="123">
        <f>'[1]2021-03'!E345</f>
        <v>0</v>
      </c>
      <c r="F311" s="124">
        <f>'[1]2021-03'!N345</f>
        <v>1846.3333423999998</v>
      </c>
      <c r="G311" s="124">
        <f>'[1]2021-03'!O345</f>
        <v>1846.3333423999998</v>
      </c>
      <c r="H311" s="124">
        <f>'[1]2021-03'!P345</f>
        <v>0</v>
      </c>
    </row>
    <row r="312" spans="1:8" ht="25.5" x14ac:dyDescent="0.2">
      <c r="A312" s="127">
        <v>3</v>
      </c>
      <c r="B312" s="122" t="s">
        <v>433</v>
      </c>
      <c r="C312" s="123">
        <f>'[1]2021-03'!C346</f>
        <v>1873.2787458</v>
      </c>
      <c r="D312" s="123">
        <f>'[1]2021-03'!D346</f>
        <v>873.27874580000002</v>
      </c>
      <c r="E312" s="123">
        <f>'[1]2021-03'!E346</f>
        <v>1000</v>
      </c>
      <c r="F312" s="124">
        <f>'[1]2021-03'!N346</f>
        <v>1873.4457195999998</v>
      </c>
      <c r="G312" s="124">
        <f>'[1]2021-03'!O346</f>
        <v>873.44571959999996</v>
      </c>
      <c r="H312" s="124">
        <f>'[1]2021-03'!P346</f>
        <v>1000</v>
      </c>
    </row>
    <row r="313" spans="1:8" x14ac:dyDescent="0.2">
      <c r="A313" s="127">
        <v>4</v>
      </c>
      <c r="B313" s="122" t="s">
        <v>619</v>
      </c>
      <c r="C313" s="123">
        <f>'[1]2021-03'!C347</f>
        <v>1222.7821864</v>
      </c>
      <c r="D313" s="123">
        <f>'[1]2021-03'!D347</f>
        <v>1222.7821864</v>
      </c>
      <c r="E313" s="123">
        <f>'[1]2021-03'!E347</f>
        <v>0</v>
      </c>
      <c r="F313" s="124">
        <f>'[1]2021-03'!N347</f>
        <v>1222.3985208000004</v>
      </c>
      <c r="G313" s="124">
        <f>'[1]2021-03'!O347</f>
        <v>1222.3985208000004</v>
      </c>
      <c r="H313" s="124">
        <f>'[1]2021-03'!P347</f>
        <v>0</v>
      </c>
    </row>
    <row r="314" spans="1:8" x14ac:dyDescent="0.2">
      <c r="A314" s="127">
        <v>5</v>
      </c>
      <c r="B314" s="122" t="s">
        <v>620</v>
      </c>
      <c r="C314" s="123">
        <f>'[1]2021-03'!C348</f>
        <v>1855.3357422999998</v>
      </c>
      <c r="D314" s="123">
        <f>'[1]2021-03'!D348</f>
        <v>1855.3357422999998</v>
      </c>
      <c r="E314" s="123">
        <f>'[1]2021-03'!E348</f>
        <v>0</v>
      </c>
      <c r="F314" s="124">
        <f>'[1]2021-03'!N348</f>
        <v>1855.2664718000001</v>
      </c>
      <c r="G314" s="124">
        <f>'[1]2021-03'!O348</f>
        <v>1855.2664718000001</v>
      </c>
      <c r="H314" s="124">
        <f>'[1]2021-03'!P348</f>
        <v>0</v>
      </c>
    </row>
    <row r="315" spans="1:8" x14ac:dyDescent="0.2">
      <c r="A315" s="127">
        <v>6</v>
      </c>
      <c r="B315" s="122" t="s">
        <v>434</v>
      </c>
      <c r="C315" s="123">
        <f>'[1]2021-03'!C349</f>
        <v>900</v>
      </c>
      <c r="D315" s="123">
        <f>'[1]2021-03'!D349</f>
        <v>0</v>
      </c>
      <c r="E315" s="123">
        <f>'[1]2021-03'!E349</f>
        <v>900</v>
      </c>
      <c r="F315" s="124">
        <f>'[1]2021-03'!N349</f>
        <v>900</v>
      </c>
      <c r="G315" s="124">
        <f>'[1]2021-03'!O349</f>
        <v>0</v>
      </c>
      <c r="H315" s="124">
        <f>'[1]2021-03'!P349</f>
        <v>900</v>
      </c>
    </row>
    <row r="316" spans="1:8" x14ac:dyDescent="0.2">
      <c r="A316" s="127">
        <v>7</v>
      </c>
      <c r="B316" s="122" t="s">
        <v>185</v>
      </c>
      <c r="C316" s="123">
        <f>'[1]2021-03'!C350</f>
        <v>700</v>
      </c>
      <c r="D316" s="123">
        <f>'[1]2021-03'!D350</f>
        <v>0</v>
      </c>
      <c r="E316" s="123">
        <f>'[1]2021-03'!E350</f>
        <v>700</v>
      </c>
      <c r="F316" s="124">
        <f>'[1]2021-03'!N350</f>
        <v>700</v>
      </c>
      <c r="G316" s="124">
        <f>'[1]2021-03'!O350</f>
        <v>0</v>
      </c>
      <c r="H316" s="124">
        <f>'[1]2021-03'!P350</f>
        <v>700</v>
      </c>
    </row>
    <row r="317" spans="1:8" x14ac:dyDescent="0.2">
      <c r="A317" s="127">
        <v>8</v>
      </c>
      <c r="B317" s="122" t="s">
        <v>435</v>
      </c>
      <c r="C317" s="123">
        <f>'[1]2021-03'!C351</f>
        <v>500</v>
      </c>
      <c r="D317" s="123">
        <f>'[1]2021-03'!D351</f>
        <v>0</v>
      </c>
      <c r="E317" s="123">
        <f>'[1]2021-03'!E351</f>
        <v>500</v>
      </c>
      <c r="F317" s="124">
        <f>'[1]2021-03'!N351</f>
        <v>500</v>
      </c>
      <c r="G317" s="124">
        <f>'[1]2021-03'!O351</f>
        <v>0</v>
      </c>
      <c r="H317" s="124">
        <f>'[1]2021-03'!P351</f>
        <v>500</v>
      </c>
    </row>
    <row r="318" spans="1:8" x14ac:dyDescent="0.2">
      <c r="A318" s="127">
        <v>9</v>
      </c>
      <c r="B318" s="122" t="s">
        <v>621</v>
      </c>
      <c r="C318" s="123">
        <f>'[1]2021-03'!C352</f>
        <v>0</v>
      </c>
      <c r="D318" s="123">
        <f>'[1]2021-03'!D352</f>
        <v>0</v>
      </c>
      <c r="E318" s="123">
        <f>'[1]2021-03'!E352</f>
        <v>0</v>
      </c>
      <c r="F318" s="124">
        <f>'[1]2021-03'!N352</f>
        <v>0</v>
      </c>
      <c r="G318" s="124">
        <f>'[1]2021-03'!O352</f>
        <v>0</v>
      </c>
      <c r="H318" s="124">
        <f>'[1]2021-03'!P352</f>
        <v>0</v>
      </c>
    </row>
    <row r="319" spans="1:8" x14ac:dyDescent="0.2">
      <c r="A319" s="127">
        <v>10</v>
      </c>
      <c r="B319" s="122" t="s">
        <v>436</v>
      </c>
      <c r="C319" s="123">
        <f>'[1]2021-03'!C353</f>
        <v>2280.5445918999999</v>
      </c>
      <c r="D319" s="123">
        <f>'[1]2021-03'!D353</f>
        <v>2230.5445918999999</v>
      </c>
      <c r="E319" s="123">
        <f>'[1]2021-03'!E353</f>
        <v>50</v>
      </c>
      <c r="F319" s="124">
        <f>'[1]2021-03'!N353</f>
        <v>2281.4834270000001</v>
      </c>
      <c r="G319" s="124">
        <f>'[1]2021-03'!O353</f>
        <v>2231.4834270000001</v>
      </c>
      <c r="H319" s="124">
        <f>'[1]2021-03'!P353</f>
        <v>50</v>
      </c>
    </row>
    <row r="320" spans="1:8" x14ac:dyDescent="0.2">
      <c r="A320" s="127">
        <v>11</v>
      </c>
      <c r="B320" s="122" t="s">
        <v>437</v>
      </c>
      <c r="C320" s="123">
        <f>'[1]2021-03'!C354</f>
        <v>21619.365645999998</v>
      </c>
      <c r="D320" s="123">
        <f>'[1]2021-03'!D354</f>
        <v>21619.365645999998</v>
      </c>
      <c r="E320" s="123">
        <f>'[1]2021-03'!E354</f>
        <v>0</v>
      </c>
      <c r="F320" s="124">
        <f>'[1]2021-03'!N354</f>
        <v>21673.094598999996</v>
      </c>
      <c r="G320" s="124">
        <f>'[1]2021-03'!O354</f>
        <v>21673.094598999996</v>
      </c>
      <c r="H320" s="124">
        <f>'[1]2021-03'!P354</f>
        <v>0</v>
      </c>
    </row>
    <row r="321" spans="1:8" ht="25.5" x14ac:dyDescent="0.2">
      <c r="A321" s="127">
        <v>12</v>
      </c>
      <c r="B321" s="122" t="s">
        <v>628</v>
      </c>
      <c r="C321" s="123">
        <f>'[1]2021-03'!C355</f>
        <v>500</v>
      </c>
      <c r="D321" s="123">
        <f>'[1]2021-03'!D355</f>
        <v>0</v>
      </c>
      <c r="E321" s="123">
        <f>'[1]2021-03'!E355</f>
        <v>500</v>
      </c>
      <c r="F321" s="124">
        <f>'[1]2021-03'!N355</f>
        <v>500</v>
      </c>
      <c r="G321" s="124">
        <f>'[1]2021-03'!O355</f>
        <v>0</v>
      </c>
      <c r="H321" s="124">
        <f>'[1]2021-03'!P355</f>
        <v>500</v>
      </c>
    </row>
    <row r="322" spans="1:8" ht="25.5" x14ac:dyDescent="0.2">
      <c r="A322" s="127">
        <v>13</v>
      </c>
      <c r="B322" s="122" t="s">
        <v>629</v>
      </c>
      <c r="C322" s="123">
        <f>'[1]2021-03'!C356</f>
        <v>2000</v>
      </c>
      <c r="D322" s="123">
        <f>'[1]2021-03'!D356</f>
        <v>0</v>
      </c>
      <c r="E322" s="123">
        <f>'[1]2021-03'!E356</f>
        <v>2000</v>
      </c>
      <c r="F322" s="124">
        <f>'[1]2021-03'!N356</f>
        <v>2000</v>
      </c>
      <c r="G322" s="124">
        <f>'[1]2021-03'!O356</f>
        <v>0</v>
      </c>
      <c r="H322" s="124">
        <f>'[1]2021-03'!P356</f>
        <v>2000</v>
      </c>
    </row>
    <row r="323" spans="1:8" ht="25.5" x14ac:dyDescent="0.2">
      <c r="A323" s="127">
        <v>14</v>
      </c>
      <c r="B323" s="122" t="s">
        <v>623</v>
      </c>
      <c r="C323" s="123">
        <f>'[1]2021-03'!C357</f>
        <v>14500</v>
      </c>
      <c r="D323" s="123">
        <f>'[1]2021-03'!D357</f>
        <v>0</v>
      </c>
      <c r="E323" s="123">
        <f>'[1]2021-03'!E357</f>
        <v>14500</v>
      </c>
      <c r="F323" s="124">
        <f>'[1]2021-03'!N357</f>
        <v>14500</v>
      </c>
      <c r="G323" s="124">
        <f>'[1]2021-03'!O357</f>
        <v>0</v>
      </c>
      <c r="H323" s="124">
        <f>'[1]2021-03'!P357</f>
        <v>14500</v>
      </c>
    </row>
    <row r="324" spans="1:8" x14ac:dyDescent="0.2">
      <c r="A324" s="127">
        <v>15</v>
      </c>
      <c r="B324" s="122" t="s">
        <v>624</v>
      </c>
      <c r="C324" s="123">
        <f>'[1]2021-03'!C358</f>
        <v>500</v>
      </c>
      <c r="D324" s="123">
        <f>'[1]2021-03'!D358</f>
        <v>0</v>
      </c>
      <c r="E324" s="123">
        <f>'[1]2021-03'!E358</f>
        <v>500</v>
      </c>
      <c r="F324" s="124">
        <f>'[1]2021-03'!N358</f>
        <v>500</v>
      </c>
      <c r="G324" s="124">
        <f>'[1]2021-03'!O358</f>
        <v>0</v>
      </c>
      <c r="H324" s="124">
        <f>'[1]2021-03'!P358</f>
        <v>500</v>
      </c>
    </row>
    <row r="325" spans="1:8" x14ac:dyDescent="0.2">
      <c r="A325" s="127">
        <v>16</v>
      </c>
      <c r="B325" s="122" t="s">
        <v>622</v>
      </c>
      <c r="C325" s="123">
        <f>'[1]2021-03'!C359</f>
        <v>2700</v>
      </c>
      <c r="D325" s="123">
        <f>'[1]2021-03'!D359</f>
        <v>0</v>
      </c>
      <c r="E325" s="123">
        <f>'[1]2021-03'!E359</f>
        <v>2700</v>
      </c>
      <c r="F325" s="124">
        <f>'[1]2021-03'!N359</f>
        <v>2700</v>
      </c>
      <c r="G325" s="124">
        <f>'[1]2021-03'!O359</f>
        <v>0</v>
      </c>
      <c r="H325" s="124">
        <f>'[1]2021-03'!P359</f>
        <v>2700</v>
      </c>
    </row>
    <row r="326" spans="1:8" x14ac:dyDescent="0.2">
      <c r="A326" s="127">
        <v>17</v>
      </c>
      <c r="B326" s="122" t="s">
        <v>438</v>
      </c>
      <c r="C326" s="123">
        <f>'[1]2021-03'!C360</f>
        <v>300</v>
      </c>
      <c r="D326" s="123">
        <f>'[1]2021-03'!D360</f>
        <v>0</v>
      </c>
      <c r="E326" s="123">
        <f>'[1]2021-03'!E360</f>
        <v>300</v>
      </c>
      <c r="F326" s="124">
        <f>'[1]2021-03'!N360</f>
        <v>300</v>
      </c>
      <c r="G326" s="124">
        <f>'[1]2021-03'!O360</f>
        <v>0</v>
      </c>
      <c r="H326" s="124">
        <f>'[1]2021-03'!P360</f>
        <v>300</v>
      </c>
    </row>
    <row r="327" spans="1:8" x14ac:dyDescent="0.2">
      <c r="A327" s="127">
        <v>18</v>
      </c>
      <c r="B327" s="122" t="s">
        <v>625</v>
      </c>
      <c r="C327" s="123">
        <f>'[1]2021-03'!C361</f>
        <v>2100</v>
      </c>
      <c r="D327" s="123">
        <f>'[1]2021-03'!D361</f>
        <v>0</v>
      </c>
      <c r="E327" s="123">
        <f>'[1]2021-03'!E361</f>
        <v>2100</v>
      </c>
      <c r="F327" s="124">
        <f>'[1]2021-03'!N361</f>
        <v>2100</v>
      </c>
      <c r="G327" s="124">
        <f>'[1]2021-03'!O361</f>
        <v>0</v>
      </c>
      <c r="H327" s="124">
        <f>'[1]2021-03'!P361</f>
        <v>2100</v>
      </c>
    </row>
    <row r="328" spans="1:8" x14ac:dyDescent="0.2">
      <c r="A328" s="127">
        <v>19</v>
      </c>
      <c r="B328" s="122" t="s">
        <v>626</v>
      </c>
      <c r="C328" s="123">
        <f>'[1]2021-03'!C362</f>
        <v>1000</v>
      </c>
      <c r="D328" s="123">
        <f>'[1]2021-03'!D362</f>
        <v>0</v>
      </c>
      <c r="E328" s="123">
        <f>'[1]2021-03'!E362</f>
        <v>1000</v>
      </c>
      <c r="F328" s="124">
        <f>'[1]2021-03'!N362</f>
        <v>1000</v>
      </c>
      <c r="G328" s="124">
        <f>'[1]2021-03'!O362</f>
        <v>0</v>
      </c>
      <c r="H328" s="124">
        <f>'[1]2021-03'!P362</f>
        <v>1000</v>
      </c>
    </row>
    <row r="329" spans="1:8" x14ac:dyDescent="0.2">
      <c r="A329" s="127">
        <v>20</v>
      </c>
      <c r="B329" s="122" t="s">
        <v>439</v>
      </c>
      <c r="C329" s="123">
        <f>'[1]2021-03'!C363</f>
        <v>30000</v>
      </c>
      <c r="D329" s="123">
        <f>'[1]2021-03'!D363</f>
        <v>0</v>
      </c>
      <c r="E329" s="123">
        <f>'[1]2021-03'!E363</f>
        <v>30000</v>
      </c>
      <c r="F329" s="124">
        <f>'[1]2021-03'!N363</f>
        <v>10000</v>
      </c>
      <c r="G329" s="124">
        <f>'[1]2021-03'!O363</f>
        <v>0</v>
      </c>
      <c r="H329" s="124">
        <f>'[1]2021-03'!P363</f>
        <v>10000</v>
      </c>
    </row>
    <row r="330" spans="1:8" x14ac:dyDescent="0.2">
      <c r="A330" s="127">
        <v>21</v>
      </c>
      <c r="B330" s="122" t="s">
        <v>627</v>
      </c>
      <c r="C330" s="123">
        <f>'[1]2021-03'!C364</f>
        <v>12500</v>
      </c>
      <c r="D330" s="123">
        <f>'[1]2021-03'!D364</f>
        <v>0</v>
      </c>
      <c r="E330" s="123">
        <f>'[1]2021-03'!E364</f>
        <v>12500</v>
      </c>
      <c r="F330" s="124">
        <f>'[1]2021-03'!N364</f>
        <v>12500</v>
      </c>
      <c r="G330" s="124">
        <f>'[1]2021-03'!O364</f>
        <v>0</v>
      </c>
      <c r="H330" s="124">
        <f>'[1]2021-03'!P364</f>
        <v>12500</v>
      </c>
    </row>
    <row r="331" spans="1:8" x14ac:dyDescent="0.2">
      <c r="A331" s="147" t="s">
        <v>440</v>
      </c>
      <c r="B331" s="156" t="s">
        <v>441</v>
      </c>
      <c r="C331" s="118">
        <f>'[1]2021-03'!C365</f>
        <v>110148.90493800001</v>
      </c>
      <c r="D331" s="118">
        <f>'[1]2021-03'!D365</f>
        <v>16095.662238000001</v>
      </c>
      <c r="E331" s="118">
        <f>'[1]2021-03'!E365</f>
        <v>94053.242700000003</v>
      </c>
      <c r="F331" s="118">
        <f>'[1]2021-03'!N365</f>
        <v>124549.40614599999</v>
      </c>
      <c r="G331" s="118">
        <f>'[1]2021-03'!O365</f>
        <v>18016.038745999998</v>
      </c>
      <c r="H331" s="118">
        <f>'[1]2021-03'!P365</f>
        <v>106533.36739999999</v>
      </c>
    </row>
    <row r="332" spans="1:8" x14ac:dyDescent="0.2">
      <c r="A332" s="127">
        <v>1</v>
      </c>
      <c r="B332" s="122" t="s">
        <v>442</v>
      </c>
      <c r="C332" s="123">
        <f>'[1]2021-03'!C366</f>
        <v>4873.6421439999995</v>
      </c>
      <c r="D332" s="123">
        <f>'[1]2021-03'!D366</f>
        <v>4873.6421439999995</v>
      </c>
      <c r="E332" s="123">
        <f>'[1]2021-03'!E366</f>
        <v>0</v>
      </c>
      <c r="F332" s="124">
        <f>'[1]2021-03'!N366</f>
        <v>4821.9170919999997</v>
      </c>
      <c r="G332" s="124">
        <f>'[1]2021-03'!O366</f>
        <v>4821.9170919999997</v>
      </c>
      <c r="H332" s="124">
        <f>'[1]2021-03'!P366</f>
        <v>0</v>
      </c>
    </row>
    <row r="333" spans="1:8" x14ac:dyDescent="0.2">
      <c r="A333" s="127">
        <v>2</v>
      </c>
      <c r="B333" s="125" t="s">
        <v>630</v>
      </c>
      <c r="C333" s="123">
        <f>'[1]2021-03'!C367</f>
        <v>3633.2990970000001</v>
      </c>
      <c r="D333" s="123">
        <f>'[1]2021-03'!D367</f>
        <v>3633.2990970000001</v>
      </c>
      <c r="E333" s="123">
        <f>'[1]2021-03'!E367</f>
        <v>0</v>
      </c>
      <c r="F333" s="124">
        <f>'[1]2021-03'!N367</f>
        <v>3776.3924440000005</v>
      </c>
      <c r="G333" s="124">
        <f>'[1]2021-03'!O367</f>
        <v>3776.3924440000005</v>
      </c>
      <c r="H333" s="124">
        <f>'[1]2021-03'!P367</f>
        <v>0</v>
      </c>
    </row>
    <row r="334" spans="1:8" ht="25.5" x14ac:dyDescent="0.2">
      <c r="A334" s="127">
        <v>3</v>
      </c>
      <c r="B334" s="122" t="s">
        <v>631</v>
      </c>
      <c r="C334" s="123">
        <f>'[1]2021-03'!C368</f>
        <v>2781.0206160000002</v>
      </c>
      <c r="D334" s="123">
        <f>'[1]2021-03'!D368</f>
        <v>2781.0206160000002</v>
      </c>
      <c r="E334" s="123">
        <f>'[1]2021-03'!E368</f>
        <v>0</v>
      </c>
      <c r="F334" s="124">
        <f>'[1]2021-03'!N368</f>
        <v>4492.3060179999993</v>
      </c>
      <c r="G334" s="124">
        <f>'[1]2021-03'!O368</f>
        <v>2992.3060179999993</v>
      </c>
      <c r="H334" s="124">
        <f>'[1]2021-03'!P368</f>
        <v>1500</v>
      </c>
    </row>
    <row r="335" spans="1:8" x14ac:dyDescent="0.2">
      <c r="A335" s="127">
        <v>4</v>
      </c>
      <c r="B335" s="122" t="s">
        <v>443</v>
      </c>
      <c r="C335" s="123">
        <f>'[1]2021-03'!C369</f>
        <v>1112.846816</v>
      </c>
      <c r="D335" s="123">
        <f>'[1]2021-03'!D369</f>
        <v>872.84681599999999</v>
      </c>
      <c r="E335" s="123">
        <f>'[1]2021-03'!E369</f>
        <v>240</v>
      </c>
      <c r="F335" s="124">
        <f>'[1]2021-03'!N369</f>
        <v>1048.1696419999998</v>
      </c>
      <c r="G335" s="124">
        <f>'[1]2021-03'!O369</f>
        <v>808.16964199999995</v>
      </c>
      <c r="H335" s="124">
        <f>'[1]2021-03'!P369</f>
        <v>240</v>
      </c>
    </row>
    <row r="336" spans="1:8" ht="25.5" x14ac:dyDescent="0.2">
      <c r="A336" s="127">
        <v>5</v>
      </c>
      <c r="B336" s="122" t="s">
        <v>632</v>
      </c>
      <c r="C336" s="123">
        <f>'[1]2021-03'!C370</f>
        <v>3934.8535650000003</v>
      </c>
      <c r="D336" s="123">
        <f>'[1]2021-03'!D370</f>
        <v>3934.8535650000003</v>
      </c>
      <c r="E336" s="123">
        <f>'[1]2021-03'!E370</f>
        <v>0</v>
      </c>
      <c r="F336" s="124">
        <f>'[1]2021-03'!N370</f>
        <v>5617.2535499999994</v>
      </c>
      <c r="G336" s="124">
        <f>'[1]2021-03'!O370</f>
        <v>5617.2535499999994</v>
      </c>
      <c r="H336" s="124">
        <f>'[1]2021-03'!P370</f>
        <v>0</v>
      </c>
    </row>
    <row r="337" spans="1:8" x14ac:dyDescent="0.2">
      <c r="A337" s="127">
        <v>6</v>
      </c>
      <c r="B337" s="122" t="s">
        <v>444</v>
      </c>
      <c r="C337" s="123">
        <f>'[1]2021-03'!C371</f>
        <v>2525</v>
      </c>
      <c r="D337" s="123">
        <f>'[1]2021-03'!D371</f>
        <v>0</v>
      </c>
      <c r="E337" s="123">
        <f>'[1]2021-03'!E371</f>
        <v>2525</v>
      </c>
      <c r="F337" s="124">
        <f>'[1]2021-03'!N371</f>
        <v>2300</v>
      </c>
      <c r="G337" s="124">
        <f>'[1]2021-03'!O371</f>
        <v>0</v>
      </c>
      <c r="H337" s="124">
        <f>'[1]2021-03'!P371</f>
        <v>2300</v>
      </c>
    </row>
    <row r="338" spans="1:8" x14ac:dyDescent="0.2">
      <c r="A338" s="127">
        <v>7</v>
      </c>
      <c r="B338" s="122" t="s">
        <v>172</v>
      </c>
      <c r="C338" s="123">
        <f>'[1]2021-03'!C372</f>
        <v>500</v>
      </c>
      <c r="D338" s="123">
        <f>'[1]2021-03'!D372</f>
        <v>0</v>
      </c>
      <c r="E338" s="123">
        <f>'[1]2021-03'!E372</f>
        <v>500</v>
      </c>
      <c r="F338" s="124">
        <f>'[1]2021-03'!N372</f>
        <v>300</v>
      </c>
      <c r="G338" s="124">
        <f>'[1]2021-03'!O372</f>
        <v>0</v>
      </c>
      <c r="H338" s="124">
        <f>'[1]2021-03'!P372</f>
        <v>300</v>
      </c>
    </row>
    <row r="339" spans="1:8" x14ac:dyDescent="0.2">
      <c r="A339" s="127">
        <v>8</v>
      </c>
      <c r="B339" s="122" t="s">
        <v>201</v>
      </c>
      <c r="C339" s="123">
        <f>'[1]2021-03'!C373</f>
        <v>1000</v>
      </c>
      <c r="D339" s="123">
        <f>'[1]2021-03'!D373</f>
        <v>0</v>
      </c>
      <c r="E339" s="123">
        <f>'[1]2021-03'!E373</f>
        <v>1000</v>
      </c>
      <c r="F339" s="124">
        <f>'[1]2021-03'!N373</f>
        <v>1000</v>
      </c>
      <c r="G339" s="124">
        <f>'[1]2021-03'!O373</f>
        <v>0</v>
      </c>
      <c r="H339" s="124">
        <f>'[1]2021-03'!P373</f>
        <v>1000</v>
      </c>
    </row>
    <row r="340" spans="1:8" x14ac:dyDescent="0.2">
      <c r="A340" s="127">
        <v>9</v>
      </c>
      <c r="B340" s="122" t="s">
        <v>445</v>
      </c>
      <c r="C340" s="123">
        <f>'[1]2021-03'!C374</f>
        <v>500</v>
      </c>
      <c r="D340" s="123">
        <f>'[1]2021-03'!D374</f>
        <v>0</v>
      </c>
      <c r="E340" s="123">
        <f>'[1]2021-03'!E374</f>
        <v>500</v>
      </c>
      <c r="F340" s="124">
        <f>'[1]2021-03'!N374</f>
        <v>300</v>
      </c>
      <c r="G340" s="124">
        <f>'[1]2021-03'!O374</f>
        <v>0</v>
      </c>
      <c r="H340" s="124">
        <f>'[1]2021-03'!P374</f>
        <v>300</v>
      </c>
    </row>
    <row r="341" spans="1:8" x14ac:dyDescent="0.2">
      <c r="A341" s="127">
        <v>10</v>
      </c>
      <c r="B341" s="122" t="s">
        <v>633</v>
      </c>
      <c r="C341" s="123">
        <f>'[1]2021-03'!C375</f>
        <v>500</v>
      </c>
      <c r="D341" s="123">
        <f>'[1]2021-03'!D375</f>
        <v>0</v>
      </c>
      <c r="E341" s="123">
        <f>'[1]2021-03'!E375</f>
        <v>500</v>
      </c>
      <c r="F341" s="124">
        <f>'[1]2021-03'!N375</f>
        <v>500</v>
      </c>
      <c r="G341" s="124">
        <f>'[1]2021-03'!O375</f>
        <v>0</v>
      </c>
      <c r="H341" s="124">
        <f>'[1]2021-03'!P375</f>
        <v>500</v>
      </c>
    </row>
    <row r="342" spans="1:8" ht="38.25" x14ac:dyDescent="0.2">
      <c r="A342" s="127">
        <v>11</v>
      </c>
      <c r="B342" s="157" t="s">
        <v>446</v>
      </c>
      <c r="C342" s="123">
        <f>'[1]2021-03'!C376</f>
        <v>7664</v>
      </c>
      <c r="D342" s="123">
        <f>'[1]2021-03'!D376</f>
        <v>0</v>
      </c>
      <c r="E342" s="123">
        <f>'[1]2021-03'!E376</f>
        <v>7664</v>
      </c>
      <c r="F342" s="124">
        <f>'[1]2021-03'!N376</f>
        <v>7664</v>
      </c>
      <c r="G342" s="124">
        <f>'[1]2021-03'!O376</f>
        <v>0</v>
      </c>
      <c r="H342" s="124">
        <f>'[1]2021-03'!P376</f>
        <v>7664</v>
      </c>
    </row>
    <row r="343" spans="1:8" x14ac:dyDescent="0.2">
      <c r="A343" s="127">
        <v>12</v>
      </c>
      <c r="B343" s="146" t="s">
        <v>634</v>
      </c>
      <c r="C343" s="142">
        <f>'[1]2021-03'!C377</f>
        <v>29670.242700000006</v>
      </c>
      <c r="D343" s="142">
        <f>'[1]2021-03'!D377</f>
        <v>0</v>
      </c>
      <c r="E343" s="142">
        <f>'[1]2021-03'!E377</f>
        <v>29670.242700000006</v>
      </c>
      <c r="F343" s="143">
        <f>'[1]2021-03'!N377</f>
        <v>47618.367399999988</v>
      </c>
      <c r="G343" s="143">
        <f>'[1]2021-03'!O377</f>
        <v>0</v>
      </c>
      <c r="H343" s="143">
        <f>'[1]2021-03'!P377</f>
        <v>47618.367399999988</v>
      </c>
    </row>
    <row r="344" spans="1:8" x14ac:dyDescent="0.2">
      <c r="A344" s="127">
        <v>13</v>
      </c>
      <c r="B344" s="122" t="s">
        <v>447</v>
      </c>
      <c r="C344" s="123">
        <f>'[1]2021-03'!C378</f>
        <v>41454</v>
      </c>
      <c r="D344" s="123">
        <f>'[1]2021-03'!D378</f>
        <v>0</v>
      </c>
      <c r="E344" s="123">
        <f>'[1]2021-03'!E378</f>
        <v>41454</v>
      </c>
      <c r="F344" s="124">
        <f>'[1]2021-03'!N378</f>
        <v>32111</v>
      </c>
      <c r="G344" s="124">
        <f>'[1]2021-03'!O378</f>
        <v>0</v>
      </c>
      <c r="H344" s="124">
        <f>'[1]2021-03'!P378</f>
        <v>32111</v>
      </c>
    </row>
    <row r="345" spans="1:8" x14ac:dyDescent="0.2">
      <c r="A345" s="127">
        <v>14</v>
      </c>
      <c r="B345" s="122" t="s">
        <v>448</v>
      </c>
      <c r="C345" s="123">
        <f>'[1]2021-03'!C379</f>
        <v>0</v>
      </c>
      <c r="D345" s="123">
        <f>'[1]2021-03'!D379</f>
        <v>0</v>
      </c>
      <c r="E345" s="123">
        <f>'[1]2021-03'!E379</f>
        <v>0</v>
      </c>
      <c r="F345" s="124">
        <f>'[1]2021-03'!N379</f>
        <v>3000</v>
      </c>
      <c r="G345" s="124">
        <f>'[1]2021-03'!O379</f>
        <v>0</v>
      </c>
      <c r="H345" s="124">
        <f>'[1]2021-03'!P379</f>
        <v>3000</v>
      </c>
    </row>
    <row r="346" spans="1:8" ht="25.5" x14ac:dyDescent="0.2">
      <c r="A346" s="127">
        <v>15</v>
      </c>
      <c r="B346" s="122" t="s">
        <v>635</v>
      </c>
      <c r="C346" s="123">
        <f>'[1]2021-03'!C380</f>
        <v>5000</v>
      </c>
      <c r="D346" s="123">
        <f>'[1]2021-03'!D380</f>
        <v>0</v>
      </c>
      <c r="E346" s="123">
        <f>'[1]2021-03'!E380</f>
        <v>5000</v>
      </c>
      <c r="F346" s="124">
        <f>'[1]2021-03'!N380</f>
        <v>5000</v>
      </c>
      <c r="G346" s="124">
        <f>'[1]2021-03'!O380</f>
        <v>0</v>
      </c>
      <c r="H346" s="124">
        <f>'[1]2021-03'!P380</f>
        <v>5000</v>
      </c>
    </row>
    <row r="347" spans="1:8" x14ac:dyDescent="0.2">
      <c r="A347" s="127">
        <v>16</v>
      </c>
      <c r="B347" s="122" t="s">
        <v>449</v>
      </c>
      <c r="C347" s="123">
        <f>'[1]2021-03'!C381</f>
        <v>5000</v>
      </c>
      <c r="D347" s="123">
        <f>'[1]2021-03'!D381</f>
        <v>0</v>
      </c>
      <c r="E347" s="123">
        <f>'[1]2021-03'!E381</f>
        <v>5000</v>
      </c>
      <c r="F347" s="124">
        <f>'[1]2021-03'!N381</f>
        <v>5000</v>
      </c>
      <c r="G347" s="124">
        <f>'[1]2021-03'!O381</f>
        <v>0</v>
      </c>
      <c r="H347" s="124">
        <f>'[1]2021-03'!P381</f>
        <v>5000</v>
      </c>
    </row>
    <row r="348" spans="1:8" x14ac:dyDescent="0.2">
      <c r="A348" s="147" t="s">
        <v>450</v>
      </c>
      <c r="B348" s="156" t="s">
        <v>451</v>
      </c>
      <c r="C348" s="118">
        <f>'[1]2021-03'!C382</f>
        <v>71700</v>
      </c>
      <c r="D348" s="118">
        <f>'[1]2021-03'!D382</f>
        <v>0</v>
      </c>
      <c r="E348" s="118">
        <f>'[1]2021-03'!E382</f>
        <v>71700</v>
      </c>
      <c r="F348" s="118">
        <f>'[1]2021-03'!N382</f>
        <v>73757</v>
      </c>
      <c r="G348" s="118">
        <f>'[1]2021-03'!O382</f>
        <v>0</v>
      </c>
      <c r="H348" s="118">
        <f>'[1]2021-03'!P382</f>
        <v>73757</v>
      </c>
    </row>
    <row r="349" spans="1:8" x14ac:dyDescent="0.2">
      <c r="A349" s="127">
        <v>1</v>
      </c>
      <c r="B349" s="122" t="s">
        <v>452</v>
      </c>
      <c r="C349" s="123">
        <f>'[1]2021-03'!C383</f>
        <v>11500</v>
      </c>
      <c r="D349" s="123">
        <f>'[1]2021-03'!D383</f>
        <v>0</v>
      </c>
      <c r="E349" s="123">
        <f>'[1]2021-03'!E383</f>
        <v>11500</v>
      </c>
      <c r="F349" s="124">
        <f>'[1]2021-03'!N383</f>
        <v>11500</v>
      </c>
      <c r="G349" s="124">
        <f>'[1]2021-03'!O383</f>
        <v>0</v>
      </c>
      <c r="H349" s="124">
        <f>'[1]2021-03'!P383</f>
        <v>11500</v>
      </c>
    </row>
    <row r="350" spans="1:8" x14ac:dyDescent="0.2">
      <c r="A350" s="127">
        <v>2</v>
      </c>
      <c r="B350" s="122" t="s">
        <v>453</v>
      </c>
      <c r="C350" s="123">
        <f>'[1]2021-03'!C384</f>
        <v>6500</v>
      </c>
      <c r="D350" s="123">
        <f>'[1]2021-03'!D384</f>
        <v>0</v>
      </c>
      <c r="E350" s="123">
        <f>'[1]2021-03'!E384</f>
        <v>6500</v>
      </c>
      <c r="F350" s="124">
        <f>'[1]2021-03'!N384</f>
        <v>6500</v>
      </c>
      <c r="G350" s="124">
        <f>'[1]2021-03'!O384</f>
        <v>0</v>
      </c>
      <c r="H350" s="124">
        <f>'[1]2021-03'!P384</f>
        <v>6500</v>
      </c>
    </row>
    <row r="351" spans="1:8" x14ac:dyDescent="0.2">
      <c r="A351" s="127">
        <v>3</v>
      </c>
      <c r="B351" s="122" t="s">
        <v>454</v>
      </c>
      <c r="C351" s="123">
        <f>'[1]2021-03'!C385</f>
        <v>5500</v>
      </c>
      <c r="D351" s="123">
        <f>'[1]2021-03'!D385</f>
        <v>0</v>
      </c>
      <c r="E351" s="123">
        <f>'[1]2021-03'!E385</f>
        <v>5500</v>
      </c>
      <c r="F351" s="124">
        <f>'[1]2021-03'!N385</f>
        <v>5500</v>
      </c>
      <c r="G351" s="124">
        <f>'[1]2021-03'!O385</f>
        <v>0</v>
      </c>
      <c r="H351" s="124">
        <f>'[1]2021-03'!P385</f>
        <v>5500</v>
      </c>
    </row>
    <row r="352" spans="1:8" ht="25.5" x14ac:dyDescent="0.2">
      <c r="A352" s="127">
        <v>4</v>
      </c>
      <c r="B352" s="122" t="s">
        <v>636</v>
      </c>
      <c r="C352" s="123">
        <f>'[1]2021-03'!C386</f>
        <v>19500</v>
      </c>
      <c r="D352" s="123">
        <f>'[1]2021-03'!D386</f>
        <v>0</v>
      </c>
      <c r="E352" s="123">
        <f>'[1]2021-03'!E386</f>
        <v>19500</v>
      </c>
      <c r="F352" s="124">
        <f>'[1]2021-03'!N386</f>
        <v>14748</v>
      </c>
      <c r="G352" s="124">
        <f>'[1]2021-03'!O386</f>
        <v>0</v>
      </c>
      <c r="H352" s="124">
        <f>'[1]2021-03'!P386</f>
        <v>14748</v>
      </c>
    </row>
    <row r="353" spans="1:8" x14ac:dyDescent="0.2">
      <c r="A353" s="127">
        <v>5</v>
      </c>
      <c r="B353" s="122" t="s">
        <v>455</v>
      </c>
      <c r="C353" s="123">
        <f>'[1]2021-03'!C387</f>
        <v>4000</v>
      </c>
      <c r="D353" s="123">
        <f>'[1]2021-03'!D387</f>
        <v>0</v>
      </c>
      <c r="E353" s="123">
        <f>'[1]2021-03'!E387</f>
        <v>4000</v>
      </c>
      <c r="F353" s="124">
        <f>'[1]2021-03'!N387</f>
        <v>4000</v>
      </c>
      <c r="G353" s="124">
        <f>'[1]2021-03'!O387</f>
        <v>0</v>
      </c>
      <c r="H353" s="124">
        <f>'[1]2021-03'!P387</f>
        <v>4000</v>
      </c>
    </row>
    <row r="354" spans="1:8" x14ac:dyDescent="0.2">
      <c r="A354" s="127">
        <v>6</v>
      </c>
      <c r="B354" s="122" t="s">
        <v>456</v>
      </c>
      <c r="C354" s="123">
        <f>'[1]2021-03'!C388</f>
        <v>2500</v>
      </c>
      <c r="D354" s="123">
        <f>'[1]2021-03'!D388</f>
        <v>0</v>
      </c>
      <c r="E354" s="123">
        <f>'[1]2021-03'!E388</f>
        <v>2500</v>
      </c>
      <c r="F354" s="124">
        <f>'[1]2021-03'!N388</f>
        <v>2500</v>
      </c>
      <c r="G354" s="124">
        <f>'[1]2021-03'!O388</f>
        <v>0</v>
      </c>
      <c r="H354" s="124">
        <f>'[1]2021-03'!P388</f>
        <v>2500</v>
      </c>
    </row>
    <row r="355" spans="1:8" x14ac:dyDescent="0.2">
      <c r="A355" s="127">
        <v>7</v>
      </c>
      <c r="B355" s="122" t="s">
        <v>457</v>
      </c>
      <c r="C355" s="123">
        <f>'[1]2021-03'!C389</f>
        <v>3000</v>
      </c>
      <c r="D355" s="123">
        <f>'[1]2021-03'!D389</f>
        <v>0</v>
      </c>
      <c r="E355" s="123">
        <f>'[1]2021-03'!E389</f>
        <v>3000</v>
      </c>
      <c r="F355" s="124">
        <f>'[1]2021-03'!N389</f>
        <v>3000</v>
      </c>
      <c r="G355" s="124">
        <f>'[1]2021-03'!O389</f>
        <v>0</v>
      </c>
      <c r="H355" s="124">
        <f>'[1]2021-03'!P389</f>
        <v>3000</v>
      </c>
    </row>
    <row r="356" spans="1:8" ht="25.5" x14ac:dyDescent="0.2">
      <c r="A356" s="140">
        <v>8</v>
      </c>
      <c r="B356" s="158" t="s">
        <v>458</v>
      </c>
      <c r="C356" s="142">
        <f>'[1]2021-03'!C390</f>
        <v>840</v>
      </c>
      <c r="D356" s="142">
        <f>'[1]2021-03'!D390</f>
        <v>0</v>
      </c>
      <c r="E356" s="142">
        <f>'[1]2021-03'!E390</f>
        <v>840</v>
      </c>
      <c r="F356" s="143">
        <f>'[1]2021-03'!N390</f>
        <v>2897</v>
      </c>
      <c r="G356" s="143">
        <f>'[1]2021-03'!O390</f>
        <v>0</v>
      </c>
      <c r="H356" s="143">
        <f>'[1]2021-03'!P390</f>
        <v>2897</v>
      </c>
    </row>
    <row r="357" spans="1:8" ht="25.5" x14ac:dyDescent="0.2">
      <c r="A357" s="127">
        <v>9</v>
      </c>
      <c r="B357" s="122" t="s">
        <v>459</v>
      </c>
      <c r="C357" s="123">
        <f>'[1]2021-03'!C391</f>
        <v>9290</v>
      </c>
      <c r="D357" s="123">
        <f>'[1]2021-03'!D391</f>
        <v>0</v>
      </c>
      <c r="E357" s="123">
        <f>'[1]2021-03'!E391</f>
        <v>9290</v>
      </c>
      <c r="F357" s="124">
        <f>'[1]2021-03'!N391</f>
        <v>14042</v>
      </c>
      <c r="G357" s="124">
        <f>'[1]2021-03'!O391</f>
        <v>0</v>
      </c>
      <c r="H357" s="124">
        <f>'[1]2021-03'!P391</f>
        <v>14042</v>
      </c>
    </row>
    <row r="358" spans="1:8" x14ac:dyDescent="0.2">
      <c r="A358" s="159">
        <v>10</v>
      </c>
      <c r="B358" s="122" t="s">
        <v>460</v>
      </c>
      <c r="C358" s="123">
        <f>'[1]2021-03'!C392</f>
        <v>3070</v>
      </c>
      <c r="D358" s="123">
        <f>'[1]2021-03'!D392</f>
        <v>0</v>
      </c>
      <c r="E358" s="123">
        <f>'[1]2021-03'!E392</f>
        <v>3070</v>
      </c>
      <c r="F358" s="124">
        <f>'[1]2021-03'!N392</f>
        <v>3070</v>
      </c>
      <c r="G358" s="124">
        <f>'[1]2021-03'!O392</f>
        <v>0</v>
      </c>
      <c r="H358" s="124">
        <f>'[1]2021-03'!P392</f>
        <v>3070</v>
      </c>
    </row>
    <row r="359" spans="1:8" x14ac:dyDescent="0.2">
      <c r="A359" s="159">
        <v>11</v>
      </c>
      <c r="B359" s="355" t="s">
        <v>637</v>
      </c>
      <c r="C359" s="123">
        <f>'[1]2021-03'!C393</f>
        <v>6000</v>
      </c>
      <c r="D359" s="123">
        <f>'[1]2021-03'!D393</f>
        <v>0</v>
      </c>
      <c r="E359" s="123">
        <f>'[1]2021-03'!E393</f>
        <v>6000</v>
      </c>
      <c r="F359" s="124">
        <f>'[1]2021-03'!N393</f>
        <v>6000</v>
      </c>
      <c r="G359" s="124">
        <f>'[1]2021-03'!O393</f>
        <v>0</v>
      </c>
      <c r="H359" s="124">
        <f>'[1]2021-03'!P393</f>
        <v>6000</v>
      </c>
    </row>
    <row r="360" spans="1:8" x14ac:dyDescent="0.2">
      <c r="A360" s="147" t="s">
        <v>461</v>
      </c>
      <c r="B360" s="156" t="s">
        <v>462</v>
      </c>
      <c r="C360" s="118">
        <f>'[1]2021-03'!C394</f>
        <v>203935.439426108</v>
      </c>
      <c r="D360" s="118">
        <f>'[1]2021-03'!D394</f>
        <v>0</v>
      </c>
      <c r="E360" s="118">
        <f>'[1]2021-03'!E394</f>
        <v>203935.439426108</v>
      </c>
      <c r="F360" s="118">
        <f>'[1]2021-03'!N394</f>
        <v>93258.449426107996</v>
      </c>
      <c r="G360" s="118">
        <f>'[1]2021-03'!O394</f>
        <v>0</v>
      </c>
      <c r="H360" s="118">
        <f>'[1]2021-03'!P394</f>
        <v>93258.449426107996</v>
      </c>
    </row>
    <row r="361" spans="1:8" x14ac:dyDescent="0.2">
      <c r="A361" s="127">
        <v>1</v>
      </c>
      <c r="B361" s="122" t="s">
        <v>463</v>
      </c>
      <c r="C361" s="123">
        <f>'[1]2021-03'!C395</f>
        <v>0</v>
      </c>
      <c r="D361" s="123">
        <f>'[1]2021-03'!D395</f>
        <v>0</v>
      </c>
      <c r="E361" s="123">
        <f>'[1]2021-03'!E395</f>
        <v>0</v>
      </c>
      <c r="F361" s="124">
        <f>'[1]2021-03'!N395</f>
        <v>7300</v>
      </c>
      <c r="G361" s="124">
        <f>'[1]2021-03'!O395</f>
        <v>0</v>
      </c>
      <c r="H361" s="124">
        <f>'[1]2021-03'!P395</f>
        <v>7300</v>
      </c>
    </row>
    <row r="362" spans="1:8" x14ac:dyDescent="0.2">
      <c r="A362" s="127">
        <v>2</v>
      </c>
      <c r="B362" s="122" t="s">
        <v>464</v>
      </c>
      <c r="C362" s="123">
        <f>'[1]2021-03'!C396</f>
        <v>30073</v>
      </c>
      <c r="D362" s="123">
        <f>'[1]2021-03'!D396</f>
        <v>0</v>
      </c>
      <c r="E362" s="123">
        <f>'[1]2021-03'!E396</f>
        <v>30073</v>
      </c>
      <c r="F362" s="123">
        <f>'[1]2021-03'!N396</f>
        <v>23100</v>
      </c>
      <c r="G362" s="123">
        <f>'[1]2021-03'!O396</f>
        <v>0</v>
      </c>
      <c r="H362" s="123">
        <f>'[1]2021-03'!P396</f>
        <v>23100</v>
      </c>
    </row>
    <row r="363" spans="1:8" x14ac:dyDescent="0.2">
      <c r="A363" s="160"/>
      <c r="B363" s="150" t="s">
        <v>465</v>
      </c>
      <c r="C363" s="123">
        <f>'[1]2021-03'!C397</f>
        <v>7100</v>
      </c>
      <c r="D363" s="123">
        <f>'[1]2021-03'!D397</f>
        <v>0</v>
      </c>
      <c r="E363" s="123">
        <f>'[1]2021-03'!E397</f>
        <v>7100</v>
      </c>
      <c r="F363" s="124">
        <f>'[1]2021-03'!N397</f>
        <v>7100</v>
      </c>
      <c r="G363" s="124">
        <f>'[1]2021-03'!O397</f>
        <v>0</v>
      </c>
      <c r="H363" s="124">
        <f>'[1]2021-03'!P397</f>
        <v>7100</v>
      </c>
    </row>
    <row r="364" spans="1:8" x14ac:dyDescent="0.2">
      <c r="A364" s="160"/>
      <c r="B364" s="161" t="s">
        <v>466</v>
      </c>
      <c r="C364" s="123">
        <f>'[1]2021-03'!C398</f>
        <v>22973</v>
      </c>
      <c r="D364" s="123">
        <f>'[1]2021-03'!D398</f>
        <v>0</v>
      </c>
      <c r="E364" s="123">
        <f>'[1]2021-03'!E398</f>
        <v>22973</v>
      </c>
      <c r="F364" s="124">
        <f>'[1]2021-03'!N398</f>
        <v>16000</v>
      </c>
      <c r="G364" s="124">
        <f>'[1]2021-03'!O398</f>
        <v>0</v>
      </c>
      <c r="H364" s="124">
        <f>'[1]2021-03'!P398</f>
        <v>16000</v>
      </c>
    </row>
    <row r="365" spans="1:8" ht="25.5" x14ac:dyDescent="0.2">
      <c r="A365" s="127">
        <v>3</v>
      </c>
      <c r="B365" s="162" t="s">
        <v>638</v>
      </c>
      <c r="C365" s="123">
        <f>'[1]2021-03'!C399</f>
        <v>2520</v>
      </c>
      <c r="D365" s="123">
        <f>'[1]2021-03'!D399</f>
        <v>0</v>
      </c>
      <c r="E365" s="123">
        <f>'[1]2021-03'!E399</f>
        <v>2520</v>
      </c>
      <c r="F365" s="124">
        <f>'[1]2021-03'!N399</f>
        <v>2520</v>
      </c>
      <c r="G365" s="124">
        <f>'[1]2021-03'!O399</f>
        <v>0</v>
      </c>
      <c r="H365" s="124">
        <f>'[1]2021-03'!P399</f>
        <v>2520</v>
      </c>
    </row>
    <row r="366" spans="1:8" x14ac:dyDescent="0.2">
      <c r="A366" s="140">
        <v>4</v>
      </c>
      <c r="B366" s="163" t="s">
        <v>467</v>
      </c>
      <c r="C366" s="142">
        <f>'[1]2021-03'!C400</f>
        <v>538</v>
      </c>
      <c r="D366" s="142">
        <f>'[1]2021-03'!D400</f>
        <v>0</v>
      </c>
      <c r="E366" s="142">
        <f>'[1]2021-03'!E400</f>
        <v>538</v>
      </c>
      <c r="F366" s="143">
        <f>'[1]2021-03'!N400</f>
        <v>0</v>
      </c>
      <c r="G366" s="143">
        <f>'[1]2021-03'!O400</f>
        <v>0</v>
      </c>
      <c r="H366" s="143">
        <f>'[1]2021-03'!P400</f>
        <v>0</v>
      </c>
    </row>
    <row r="367" spans="1:8" ht="25.5" x14ac:dyDescent="0.2">
      <c r="A367" s="140">
        <v>5</v>
      </c>
      <c r="B367" s="146" t="s">
        <v>468</v>
      </c>
      <c r="C367" s="142">
        <f>'[1]2021-03'!C401</f>
        <v>514</v>
      </c>
      <c r="D367" s="142">
        <f>'[1]2021-03'!D401</f>
        <v>0</v>
      </c>
      <c r="E367" s="142">
        <f>'[1]2021-03'!E401</f>
        <v>514</v>
      </c>
      <c r="F367" s="143">
        <f>'[1]2021-03'!N401</f>
        <v>514</v>
      </c>
      <c r="G367" s="143">
        <f>'[1]2021-03'!O401</f>
        <v>0</v>
      </c>
      <c r="H367" s="143">
        <f>'[1]2021-03'!P401</f>
        <v>514</v>
      </c>
    </row>
    <row r="368" spans="1:8" ht="25.5" x14ac:dyDescent="0.2">
      <c r="A368" s="140"/>
      <c r="B368" s="146" t="s">
        <v>469</v>
      </c>
      <c r="C368" s="142">
        <f>'[1]2021-03'!C402</f>
        <v>280</v>
      </c>
      <c r="D368" s="142">
        <f>'[1]2021-03'!D402</f>
        <v>0</v>
      </c>
      <c r="E368" s="142">
        <f>'[1]2021-03'!E402</f>
        <v>280</v>
      </c>
      <c r="F368" s="143">
        <f>'[1]2021-03'!N402</f>
        <v>280</v>
      </c>
      <c r="G368" s="143">
        <f>'[1]2021-03'!O402</f>
        <v>0</v>
      </c>
      <c r="H368" s="143">
        <f>'[1]2021-03'!P402</f>
        <v>280</v>
      </c>
    </row>
    <row r="369" spans="1:8" x14ac:dyDescent="0.2">
      <c r="A369" s="127">
        <v>6</v>
      </c>
      <c r="B369" s="122" t="s">
        <v>470</v>
      </c>
      <c r="C369" s="123">
        <f>'[1]2021-03'!C403</f>
        <v>50</v>
      </c>
      <c r="D369" s="123">
        <f>'[1]2021-03'!D403</f>
        <v>0</v>
      </c>
      <c r="E369" s="123">
        <f>'[1]2021-03'!E403</f>
        <v>50</v>
      </c>
      <c r="F369" s="124">
        <f>'[1]2021-03'!N403</f>
        <v>50</v>
      </c>
      <c r="G369" s="124">
        <f>'[1]2021-03'!O403</f>
        <v>0</v>
      </c>
      <c r="H369" s="124">
        <f>'[1]2021-03'!P403</f>
        <v>50</v>
      </c>
    </row>
    <row r="370" spans="1:8" ht="38.25" x14ac:dyDescent="0.2">
      <c r="A370" s="127">
        <v>7</v>
      </c>
      <c r="B370" s="122" t="s">
        <v>639</v>
      </c>
      <c r="C370" s="123">
        <f>'[1]2021-03'!C404</f>
        <v>500</v>
      </c>
      <c r="D370" s="123">
        <f>'[1]2021-03'!D404</f>
        <v>0</v>
      </c>
      <c r="E370" s="123">
        <f>'[1]2021-03'!E404</f>
        <v>500</v>
      </c>
      <c r="F370" s="124">
        <f>'[1]2021-03'!N404</f>
        <v>500</v>
      </c>
      <c r="G370" s="124">
        <f>'[1]2021-03'!O404</f>
        <v>0</v>
      </c>
      <c r="H370" s="124">
        <f>'[1]2021-03'!P404</f>
        <v>500</v>
      </c>
    </row>
    <row r="371" spans="1:8" ht="25.5" x14ac:dyDescent="0.2">
      <c r="A371" s="140">
        <v>8</v>
      </c>
      <c r="B371" s="146" t="s">
        <v>471</v>
      </c>
      <c r="C371" s="142">
        <f>'[1]2021-03'!C405</f>
        <v>24994</v>
      </c>
      <c r="D371" s="142">
        <f>'[1]2021-03'!D405</f>
        <v>0</v>
      </c>
      <c r="E371" s="142">
        <f>'[1]2021-03'!E405</f>
        <v>24994</v>
      </c>
      <c r="F371" s="143">
        <f>'[1]2021-03'!N405</f>
        <v>24034.01</v>
      </c>
      <c r="G371" s="143">
        <f>'[1]2021-03'!O405</f>
        <v>0</v>
      </c>
      <c r="H371" s="143">
        <f>'[1]2021-03'!P405</f>
        <v>24034.01</v>
      </c>
    </row>
    <row r="372" spans="1:8" x14ac:dyDescent="0.2">
      <c r="A372" s="127">
        <v>9</v>
      </c>
      <c r="B372" s="164" t="s">
        <v>472</v>
      </c>
      <c r="C372" s="123">
        <f>'[1]2021-03'!C406</f>
        <v>100238.439426108</v>
      </c>
      <c r="D372" s="123">
        <f>'[1]2021-03'!D406</f>
        <v>0</v>
      </c>
      <c r="E372" s="123">
        <f>'[1]2021-03'!E406</f>
        <v>100238.439426108</v>
      </c>
      <c r="F372" s="122">
        <f>'[1]2021-03'!N406</f>
        <v>0.43942610800149851</v>
      </c>
      <c r="G372" s="122">
        <f>'[1]2021-03'!O406</f>
        <v>0</v>
      </c>
      <c r="H372" s="122">
        <f>'[1]2021-03'!P406</f>
        <v>0.43942610800149851</v>
      </c>
    </row>
    <row r="373" spans="1:8" x14ac:dyDescent="0.2">
      <c r="A373" s="127">
        <v>10</v>
      </c>
      <c r="B373" s="122" t="s">
        <v>473</v>
      </c>
      <c r="C373" s="123">
        <f>'[1]2021-03'!C408</f>
        <v>44228</v>
      </c>
      <c r="D373" s="123">
        <f>'[1]2021-03'!D408</f>
        <v>0</v>
      </c>
      <c r="E373" s="123">
        <f>'[1]2021-03'!E408</f>
        <v>44228</v>
      </c>
      <c r="F373" s="124">
        <f>'[1]2021-03'!N408</f>
        <v>34960</v>
      </c>
      <c r="G373" s="124">
        <f>'[1]2021-03'!O408</f>
        <v>0</v>
      </c>
      <c r="H373" s="124">
        <f>'[1]2021-03'!P408</f>
        <v>34960</v>
      </c>
    </row>
    <row r="374" spans="1:8" ht="38.25" x14ac:dyDescent="0.2">
      <c r="A374" s="18" t="s">
        <v>474</v>
      </c>
      <c r="B374" s="138" t="s">
        <v>475</v>
      </c>
      <c r="C374" s="165">
        <f>'[1]2021-03'!C409</f>
        <v>57685</v>
      </c>
      <c r="D374" s="165">
        <f>'[1]2021-03'!D409</f>
        <v>0</v>
      </c>
      <c r="E374" s="165">
        <f>'[1]2021-03'!E409</f>
        <v>57685</v>
      </c>
      <c r="F374" s="166">
        <f>'[1]2021-03'!N409</f>
        <v>46201.245136569974</v>
      </c>
      <c r="G374" s="166">
        <f>'[1]2021-03'!O409</f>
        <v>0</v>
      </c>
      <c r="H374" s="166">
        <f>'[1]2021-03'!P409</f>
        <v>46201.245136569974</v>
      </c>
    </row>
    <row r="375" spans="1:8" ht="25.5" x14ac:dyDescent="0.2">
      <c r="A375" s="18" t="s">
        <v>85</v>
      </c>
      <c r="B375" s="167" t="s">
        <v>476</v>
      </c>
      <c r="C375" s="165">
        <f>'[1]2021-03'!C410</f>
        <v>0</v>
      </c>
      <c r="D375" s="165">
        <f>'[1]2021-03'!D410</f>
        <v>0</v>
      </c>
      <c r="E375" s="165">
        <f>'[1]2021-03'!E410</f>
        <v>0</v>
      </c>
      <c r="F375" s="166">
        <f>'[1]2021-03'!N410</f>
        <v>0</v>
      </c>
      <c r="G375" s="166">
        <f>'[1]2021-03'!O410</f>
        <v>0</v>
      </c>
      <c r="H375" s="166">
        <f>'[1]2021-03'!P410</f>
        <v>0</v>
      </c>
    </row>
    <row r="376" spans="1:8" x14ac:dyDescent="0.2">
      <c r="A376" s="18" t="s">
        <v>125</v>
      </c>
      <c r="B376" s="156" t="s">
        <v>477</v>
      </c>
      <c r="C376" s="165">
        <f>'[1]2021-03'!C411</f>
        <v>140100</v>
      </c>
      <c r="D376" s="165">
        <f>'[1]2021-03'!D411</f>
        <v>0</v>
      </c>
      <c r="E376" s="165">
        <f>'[1]2021-03'!E411</f>
        <v>140100</v>
      </c>
      <c r="F376" s="166">
        <f>'[1]2021-03'!N411</f>
        <v>89900</v>
      </c>
      <c r="G376" s="166">
        <f>'[1]2021-03'!O411</f>
        <v>0</v>
      </c>
      <c r="H376" s="166">
        <f>'[1]2021-03'!P411</f>
        <v>89900</v>
      </c>
    </row>
    <row r="377" spans="1:8" x14ac:dyDescent="0.2">
      <c r="A377" s="18" t="s">
        <v>478</v>
      </c>
      <c r="B377" s="156" t="s">
        <v>479</v>
      </c>
      <c r="C377" s="165">
        <f>'[1]2021-03'!C412</f>
        <v>1000</v>
      </c>
      <c r="D377" s="165">
        <f>'[1]2021-03'!D412</f>
        <v>0</v>
      </c>
      <c r="E377" s="165">
        <f>'[1]2021-03'!E412</f>
        <v>1000</v>
      </c>
      <c r="F377" s="166">
        <f>'[1]2021-03'!N412</f>
        <v>1000</v>
      </c>
      <c r="G377" s="166">
        <f>'[1]2021-03'!O412</f>
        <v>0</v>
      </c>
      <c r="H377" s="166">
        <f>'[1]2021-03'!P412</f>
        <v>1000</v>
      </c>
    </row>
    <row r="378" spans="1:8" x14ac:dyDescent="0.2">
      <c r="A378" s="18" t="s">
        <v>480</v>
      </c>
      <c r="B378" s="156" t="s">
        <v>640</v>
      </c>
      <c r="C378" s="118">
        <f>'[1]2021-03'!C413</f>
        <v>3723434.7988492688</v>
      </c>
      <c r="D378" s="118">
        <f>'[1]2021-03'!D413</f>
        <v>0</v>
      </c>
      <c r="E378" s="118">
        <f>'[1]2021-03'!E413</f>
        <v>3723434.7988492688</v>
      </c>
      <c r="F378" s="118">
        <f>'[1]2021-03'!N413</f>
        <v>3422309.8173332298</v>
      </c>
      <c r="G378" s="118">
        <f>'[1]2021-03'!O413</f>
        <v>0</v>
      </c>
      <c r="H378" s="118">
        <f>'[1]2021-03'!P413</f>
        <v>3422309.8173332298</v>
      </c>
    </row>
    <row r="379" spans="1:8" x14ac:dyDescent="0.2">
      <c r="A379" s="168">
        <v>1</v>
      </c>
      <c r="B379" s="169" t="s">
        <v>481</v>
      </c>
      <c r="C379" s="118">
        <f>'[1]2021-03'!C414</f>
        <v>1578081.798849269</v>
      </c>
      <c r="D379" s="118">
        <f>'[1]2021-03'!D414</f>
        <v>0</v>
      </c>
      <c r="E379" s="118">
        <f>'[1]2021-03'!E414</f>
        <v>1578081.798849269</v>
      </c>
      <c r="F379" s="118">
        <f>'[1]2021-03'!N414</f>
        <v>1602405.8173332296</v>
      </c>
      <c r="G379" s="118">
        <f>'[1]2021-03'!O414</f>
        <v>0</v>
      </c>
      <c r="H379" s="118">
        <f>'[1]2021-03'!P414</f>
        <v>1602405.8173332296</v>
      </c>
    </row>
    <row r="380" spans="1:8" x14ac:dyDescent="0.2">
      <c r="A380" s="127" t="s">
        <v>9</v>
      </c>
      <c r="B380" s="164" t="s">
        <v>103</v>
      </c>
      <c r="C380" s="123">
        <f>'[1]2021-03'!C415</f>
        <v>298357</v>
      </c>
      <c r="D380" s="123">
        <f>'[1]2021-03'!D415</f>
        <v>0</v>
      </c>
      <c r="E380" s="123">
        <f>'[1]2021-03'!E415</f>
        <v>298357</v>
      </c>
      <c r="F380" s="124">
        <f>'[1]2021-03'!N415</f>
        <v>273240</v>
      </c>
      <c r="G380" s="124">
        <f>'[1]2021-03'!O415</f>
        <v>0</v>
      </c>
      <c r="H380" s="124">
        <f>'[1]2021-03'!P415</f>
        <v>273240</v>
      </c>
    </row>
    <row r="381" spans="1:8" x14ac:dyDescent="0.2">
      <c r="A381" s="127" t="s">
        <v>11</v>
      </c>
      <c r="B381" s="164" t="s">
        <v>482</v>
      </c>
      <c r="C381" s="123">
        <f>'[1]2021-03'!C416</f>
        <v>1028224.798849269</v>
      </c>
      <c r="D381" s="123">
        <f>'[1]2021-03'!D416</f>
        <v>0</v>
      </c>
      <c r="E381" s="123">
        <f>'[1]2021-03'!E416</f>
        <v>1028224.798849269</v>
      </c>
      <c r="F381" s="124">
        <f>'[1]2021-03'!N416</f>
        <v>1028224.798849269</v>
      </c>
      <c r="G381" s="123">
        <f>'[1]2021-03'!O416</f>
        <v>0</v>
      </c>
      <c r="H381" s="124">
        <f>'[1]2021-03'!P416</f>
        <v>1028224.798849269</v>
      </c>
    </row>
    <row r="382" spans="1:8" x14ac:dyDescent="0.2">
      <c r="A382" s="160" t="s">
        <v>59</v>
      </c>
      <c r="B382" s="170" t="s">
        <v>483</v>
      </c>
      <c r="C382" s="151">
        <f>'[1]2021-03'!C417</f>
        <v>458585.08879803965</v>
      </c>
      <c r="D382" s="151">
        <f>'[1]2021-03'!D417</f>
        <v>0</v>
      </c>
      <c r="E382" s="151">
        <f>'[1]2021-03'!E417</f>
        <v>458585.08879803965</v>
      </c>
      <c r="F382" s="124">
        <f>'[1]2021-03'!N417</f>
        <v>460000</v>
      </c>
      <c r="G382" s="124">
        <f>'[1]2021-03'!O417</f>
        <v>0</v>
      </c>
      <c r="H382" s="124">
        <f>'[1]2021-03'!P417</f>
        <v>460000</v>
      </c>
    </row>
    <row r="383" spans="1:8" x14ac:dyDescent="0.2">
      <c r="A383" s="160" t="s">
        <v>60</v>
      </c>
      <c r="B383" s="170" t="s">
        <v>484</v>
      </c>
      <c r="C383" s="151">
        <f>'[1]2021-03'!C418</f>
        <v>569639.71005122934</v>
      </c>
      <c r="D383" s="151">
        <f>'[1]2021-03'!D418</f>
        <v>0</v>
      </c>
      <c r="E383" s="151">
        <f>'[1]2021-03'!E418</f>
        <v>569639.71005122934</v>
      </c>
      <c r="F383" s="124">
        <f>'[1]2021-03'!N418</f>
        <v>591465.81733322982</v>
      </c>
      <c r="G383" s="124">
        <f>'[1]2021-03'!O418</f>
        <v>0</v>
      </c>
      <c r="H383" s="124">
        <f>'[1]2021-03'!P418</f>
        <v>591465.81733322982</v>
      </c>
    </row>
    <row r="384" spans="1:8" x14ac:dyDescent="0.2">
      <c r="A384" s="171" t="s">
        <v>13</v>
      </c>
      <c r="B384" s="164" t="s">
        <v>65</v>
      </c>
      <c r="C384" s="123">
        <f>'[1]2021-03'!C419</f>
        <v>43000</v>
      </c>
      <c r="D384" s="123">
        <f>'[1]2021-03'!D419</f>
        <v>0</v>
      </c>
      <c r="E384" s="123">
        <f>'[1]2021-03'!E419</f>
        <v>43000</v>
      </c>
      <c r="F384" s="124">
        <f>'[1]2021-03'!N419</f>
        <v>43000</v>
      </c>
      <c r="G384" s="124">
        <f>'[1]2021-03'!O419</f>
        <v>0</v>
      </c>
      <c r="H384" s="124">
        <f>'[1]2021-03'!P419</f>
        <v>43000</v>
      </c>
    </row>
    <row r="385" spans="1:8" x14ac:dyDescent="0.2">
      <c r="A385" s="171" t="s">
        <v>15</v>
      </c>
      <c r="B385" s="21" t="s">
        <v>485</v>
      </c>
      <c r="C385" s="123">
        <f>'[1]2021-03'!C420</f>
        <v>0</v>
      </c>
      <c r="D385" s="123">
        <f>'[1]2021-03'!D420</f>
        <v>0</v>
      </c>
      <c r="E385" s="123">
        <f>'[1]2021-03'!E420</f>
        <v>0</v>
      </c>
      <c r="F385" s="124">
        <f>'[1]2021-03'!N420</f>
        <v>50000</v>
      </c>
      <c r="G385" s="124">
        <f>'[1]2021-03'!O420</f>
        <v>0</v>
      </c>
      <c r="H385" s="124">
        <f>'[1]2021-03'!P420</f>
        <v>50000</v>
      </c>
    </row>
    <row r="386" spans="1:8" x14ac:dyDescent="0.2">
      <c r="A386" s="171" t="s">
        <v>17</v>
      </c>
      <c r="B386" s="21" t="s">
        <v>486</v>
      </c>
      <c r="C386" s="123">
        <f>'[1]2021-03'!C421</f>
        <v>208500</v>
      </c>
      <c r="D386" s="123">
        <f>'[1]2021-03'!D421</f>
        <v>0</v>
      </c>
      <c r="E386" s="123">
        <f>'[1]2021-03'!E421</f>
        <v>208500</v>
      </c>
      <c r="F386" s="124">
        <f>'[1]2021-03'!N421</f>
        <v>184700</v>
      </c>
      <c r="G386" s="124">
        <f>'[1]2021-03'!O421</f>
        <v>0</v>
      </c>
      <c r="H386" s="124">
        <f>'[1]2021-03'!P421</f>
        <v>184700</v>
      </c>
    </row>
    <row r="387" spans="1:8" x14ac:dyDescent="0.2">
      <c r="A387" s="168">
        <v>2</v>
      </c>
      <c r="B387" s="169" t="s">
        <v>487</v>
      </c>
      <c r="C387" s="118">
        <f>'[1]2021-03'!C422</f>
        <v>1000</v>
      </c>
      <c r="D387" s="118">
        <f>'[1]2021-03'!D422</f>
        <v>0</v>
      </c>
      <c r="E387" s="118">
        <f>'[1]2021-03'!E422</f>
        <v>1000</v>
      </c>
      <c r="F387" s="138">
        <f>'[1]2021-03'!N422</f>
        <v>1000</v>
      </c>
      <c r="G387" s="138">
        <f>'[1]2021-03'!O422</f>
        <v>0</v>
      </c>
      <c r="H387" s="138">
        <f>'[1]2021-03'!P422</f>
        <v>1000</v>
      </c>
    </row>
    <row r="388" spans="1:8" x14ac:dyDescent="0.2">
      <c r="A388" s="172">
        <v>3</v>
      </c>
      <c r="B388" s="356" t="s">
        <v>488</v>
      </c>
      <c r="C388" s="118">
        <f>'[1]2021-03'!C423</f>
        <v>2144353</v>
      </c>
      <c r="D388" s="118">
        <f>'[1]2021-03'!D423</f>
        <v>0</v>
      </c>
      <c r="E388" s="118">
        <f>'[1]2021-03'!E423</f>
        <v>2144353</v>
      </c>
      <c r="F388" s="138">
        <f>'[1]2021-03'!N423</f>
        <v>1818904</v>
      </c>
      <c r="G388" s="138">
        <f>'[1]2021-03'!O423</f>
        <v>0</v>
      </c>
      <c r="H388" s="138">
        <f>'[1]2021-03'!P423</f>
        <v>1818904</v>
      </c>
    </row>
    <row r="389" spans="1:8" x14ac:dyDescent="0.2">
      <c r="A389" s="173" t="s">
        <v>489</v>
      </c>
      <c r="B389" s="167" t="s">
        <v>490</v>
      </c>
      <c r="C389" s="174">
        <f>'[1]2021-03'!C424</f>
        <v>21500</v>
      </c>
      <c r="D389" s="174">
        <f>'[1]2021-03'!D424</f>
        <v>0</v>
      </c>
      <c r="E389" s="174">
        <f>'[1]2021-03'!E424</f>
        <v>21500</v>
      </c>
      <c r="F389" s="175">
        <f>'[1]2021-03'!N424</f>
        <v>8750</v>
      </c>
      <c r="G389" s="175">
        <f>'[1]2021-03'!O424</f>
        <v>0</v>
      </c>
      <c r="H389" s="175">
        <f>'[1]2021-03'!P424</f>
        <v>8750</v>
      </c>
    </row>
  </sheetData>
  <mergeCells count="17">
    <mergeCell ref="G8:G9"/>
    <mergeCell ref="H8:H9"/>
    <mergeCell ref="A5:A9"/>
    <mergeCell ref="B5:B9"/>
    <mergeCell ref="C5:E5"/>
    <mergeCell ref="F5:H5"/>
    <mergeCell ref="C6:C9"/>
    <mergeCell ref="D6:E7"/>
    <mergeCell ref="F6:F9"/>
    <mergeCell ref="G6:H7"/>
    <mergeCell ref="D8:D9"/>
    <mergeCell ref="E8:E9"/>
    <mergeCell ref="A4:H4"/>
    <mergeCell ref="D1:E1"/>
    <mergeCell ref="F1:G1"/>
    <mergeCell ref="A2:H2"/>
    <mergeCell ref="A3:H3"/>
  </mergeCells>
  <pageMargins left="0.7" right="0.7" top="0.45" bottom="0.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workbookViewId="0">
      <selection activeCell="A3" sqref="A3:S3"/>
    </sheetView>
  </sheetViews>
  <sheetFormatPr defaultColWidth="5.125" defaultRowHeight="12.75" x14ac:dyDescent="0.2"/>
  <cols>
    <col min="1" max="1" width="3.375" style="212" customWidth="1"/>
    <col min="2" max="2" width="16.125" style="185" customWidth="1"/>
    <col min="3" max="4" width="7.875" style="213" customWidth="1"/>
    <col min="5" max="8" width="6.375" style="185" customWidth="1"/>
    <col min="9" max="14" width="6.625" style="185" customWidth="1"/>
    <col min="15" max="16" width="7.625" style="185" customWidth="1"/>
    <col min="17" max="20" width="6.875" style="185" customWidth="1"/>
    <col min="21" max="16384" width="5.125" style="185"/>
  </cols>
  <sheetData>
    <row r="1" spans="1:22" s="180" customFormat="1" ht="18.75" x14ac:dyDescent="0.3">
      <c r="A1" s="176"/>
      <c r="B1" s="177"/>
      <c r="C1" s="178"/>
      <c r="D1" s="178"/>
      <c r="E1" s="179"/>
      <c r="F1" s="179"/>
      <c r="G1" s="179"/>
      <c r="H1" s="179"/>
      <c r="M1" s="179"/>
      <c r="N1" s="179"/>
      <c r="O1" s="179"/>
      <c r="P1" s="179"/>
      <c r="Q1" s="389" t="s">
        <v>492</v>
      </c>
      <c r="R1" s="389"/>
      <c r="S1" s="389"/>
      <c r="T1" s="181"/>
    </row>
    <row r="2" spans="1:22" s="180" customFormat="1" ht="18.75" x14ac:dyDescent="0.3">
      <c r="A2" s="390" t="s">
        <v>493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0"/>
      <c r="S2" s="390"/>
    </row>
    <row r="3" spans="1:22" s="180" customFormat="1" ht="15.75" customHeight="1" x14ac:dyDescent="0.25">
      <c r="A3" s="409" t="s">
        <v>650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  <c r="O3" s="409"/>
      <c r="P3" s="409"/>
      <c r="Q3" s="409"/>
      <c r="R3" s="409"/>
      <c r="S3" s="409"/>
      <c r="T3" s="182"/>
    </row>
    <row r="4" spans="1:22" s="180" customFormat="1" ht="15.75" x14ac:dyDescent="0.25">
      <c r="A4" s="391" t="s">
        <v>646</v>
      </c>
      <c r="B4" s="391"/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391"/>
      <c r="O4" s="391"/>
      <c r="P4" s="391"/>
      <c r="Q4" s="391"/>
      <c r="R4" s="391"/>
      <c r="S4" s="391"/>
      <c r="T4" s="391"/>
    </row>
    <row r="5" spans="1:22" ht="15.75" x14ac:dyDescent="0.25">
      <c r="A5" s="392"/>
      <c r="B5" s="392"/>
      <c r="C5" s="392"/>
      <c r="D5" s="392"/>
      <c r="E5" s="392"/>
      <c r="F5" s="392"/>
      <c r="G5" s="392"/>
      <c r="H5" s="392"/>
      <c r="I5" s="392"/>
      <c r="J5" s="183"/>
      <c r="K5" s="184"/>
      <c r="L5" s="184"/>
      <c r="M5" s="183"/>
      <c r="N5" s="183"/>
      <c r="O5" s="393" t="s">
        <v>128</v>
      </c>
      <c r="P5" s="393"/>
      <c r="Q5" s="393"/>
      <c r="R5" s="393"/>
      <c r="S5" s="393"/>
      <c r="T5" s="393"/>
    </row>
    <row r="6" spans="1:22" ht="20.25" customHeight="1" x14ac:dyDescent="0.2">
      <c r="A6" s="394" t="s">
        <v>494</v>
      </c>
      <c r="B6" s="396" t="s">
        <v>2</v>
      </c>
      <c r="C6" s="398" t="s">
        <v>131</v>
      </c>
      <c r="D6" s="399"/>
      <c r="E6" s="385" t="s">
        <v>495</v>
      </c>
      <c r="F6" s="386"/>
      <c r="G6" s="385" t="s">
        <v>496</v>
      </c>
      <c r="H6" s="386"/>
      <c r="I6" s="385" t="s">
        <v>497</v>
      </c>
      <c r="J6" s="386"/>
      <c r="K6" s="385" t="s">
        <v>498</v>
      </c>
      <c r="L6" s="386"/>
      <c r="M6" s="385" t="s">
        <v>499</v>
      </c>
      <c r="N6" s="386"/>
      <c r="O6" s="387" t="s">
        <v>500</v>
      </c>
      <c r="P6" s="388"/>
      <c r="Q6" s="385" t="s">
        <v>501</v>
      </c>
      <c r="R6" s="386"/>
      <c r="S6" s="385" t="s">
        <v>502</v>
      </c>
      <c r="T6" s="386"/>
    </row>
    <row r="7" spans="1:22" ht="27.75" customHeight="1" x14ac:dyDescent="0.2">
      <c r="A7" s="395"/>
      <c r="B7" s="397"/>
      <c r="C7" s="186" t="s">
        <v>503</v>
      </c>
      <c r="D7" s="186" t="s">
        <v>504</v>
      </c>
      <c r="E7" s="186" t="s">
        <v>503</v>
      </c>
      <c r="F7" s="186" t="s">
        <v>504</v>
      </c>
      <c r="G7" s="186" t="s">
        <v>503</v>
      </c>
      <c r="H7" s="186" t="s">
        <v>504</v>
      </c>
      <c r="I7" s="186" t="s">
        <v>503</v>
      </c>
      <c r="J7" s="186" t="s">
        <v>504</v>
      </c>
      <c r="K7" s="186" t="s">
        <v>503</v>
      </c>
      <c r="L7" s="186" t="s">
        <v>504</v>
      </c>
      <c r="M7" s="186" t="s">
        <v>503</v>
      </c>
      <c r="N7" s="186" t="s">
        <v>504</v>
      </c>
      <c r="O7" s="186" t="s">
        <v>503</v>
      </c>
      <c r="P7" s="186" t="s">
        <v>504</v>
      </c>
      <c r="Q7" s="186" t="s">
        <v>503</v>
      </c>
      <c r="R7" s="186" t="s">
        <v>504</v>
      </c>
      <c r="S7" s="186" t="s">
        <v>503</v>
      </c>
      <c r="T7" s="186" t="s">
        <v>504</v>
      </c>
      <c r="U7" s="187"/>
    </row>
    <row r="8" spans="1:22" s="192" customFormat="1" ht="24" x14ac:dyDescent="0.2">
      <c r="A8" s="188"/>
      <c r="B8" s="189" t="s">
        <v>505</v>
      </c>
      <c r="C8" s="190">
        <f>'[1]2021-4a'!C8</f>
        <v>3218150</v>
      </c>
      <c r="D8" s="190">
        <f>'[1]2021-4a'!D8</f>
        <v>3464030</v>
      </c>
      <c r="E8" s="190">
        <f>'[1]2021-4a'!E8</f>
        <v>25250</v>
      </c>
      <c r="F8" s="190">
        <f>'[1]2021-4a'!F8</f>
        <v>26430</v>
      </c>
      <c r="G8" s="190">
        <f>'[1]2021-4a'!G8</f>
        <v>59200</v>
      </c>
      <c r="H8" s="190">
        <f>'[1]2021-4a'!H8</f>
        <v>66500</v>
      </c>
      <c r="I8" s="190">
        <f>'[1]2021-4a'!I8</f>
        <v>146900</v>
      </c>
      <c r="J8" s="190">
        <f>'[1]2021-4a'!J8</f>
        <v>223600</v>
      </c>
      <c r="K8" s="190">
        <f>'[1]2021-4a'!K8</f>
        <v>322450</v>
      </c>
      <c r="L8" s="190">
        <f>'[1]2021-4a'!L8</f>
        <v>325850</v>
      </c>
      <c r="M8" s="190">
        <f>'[1]2021-4a'!M8</f>
        <v>381900</v>
      </c>
      <c r="N8" s="190">
        <f>'[1]2021-4a'!N8</f>
        <v>384400</v>
      </c>
      <c r="O8" s="190">
        <f>'[1]2021-4a'!O8</f>
        <v>1929400</v>
      </c>
      <c r="P8" s="190">
        <f>'[1]2021-4a'!P8</f>
        <v>1886700</v>
      </c>
      <c r="Q8" s="190">
        <f>'[1]2021-4a'!Q8</f>
        <v>163980</v>
      </c>
      <c r="R8" s="190">
        <f>'[1]2021-4a'!R8</f>
        <v>326880</v>
      </c>
      <c r="S8" s="190">
        <f>'[1]2021-4a'!S8</f>
        <v>189070</v>
      </c>
      <c r="T8" s="190">
        <f>'[1]2021-4a'!T8</f>
        <v>223670</v>
      </c>
    </row>
    <row r="9" spans="1:22" s="197" customFormat="1" ht="24" x14ac:dyDescent="0.2">
      <c r="A9" s="193"/>
      <c r="B9" s="194" t="s">
        <v>506</v>
      </c>
      <c r="C9" s="195">
        <f>'[1]2021-4a'!C9</f>
        <v>1817272.5790578527</v>
      </c>
      <c r="D9" s="195">
        <f>'[1]2021-4a'!D9</f>
        <v>2090150</v>
      </c>
      <c r="E9" s="195">
        <f>'[1]2021-4a'!E9</f>
        <v>22850</v>
      </c>
      <c r="F9" s="195">
        <f>'[1]2021-4a'!F9</f>
        <v>24030</v>
      </c>
      <c r="G9" s="195">
        <f>'[1]2021-4a'!G9</f>
        <v>55025</v>
      </c>
      <c r="H9" s="195">
        <f>'[1]2021-4a'!H9</f>
        <v>61070</v>
      </c>
      <c r="I9" s="195">
        <f>'[1]2021-4a'!I9</f>
        <v>135192.5682164123</v>
      </c>
      <c r="J9" s="195">
        <f>'[1]2021-4a'!J9</f>
        <v>196650</v>
      </c>
      <c r="K9" s="195">
        <f>'[1]2021-4a'!K9</f>
        <v>275847.33995303308</v>
      </c>
      <c r="L9" s="195">
        <f>'[1]2021-4a'!L9</f>
        <v>276100</v>
      </c>
      <c r="M9" s="195">
        <f>'[1]2021-4a'!M9</f>
        <v>330438.97082755569</v>
      </c>
      <c r="N9" s="195">
        <f>'[1]2021-4a'!N9</f>
        <v>318150</v>
      </c>
      <c r="O9" s="195">
        <f>'[1]2021-4a'!O9</f>
        <v>691242.96448078426</v>
      </c>
      <c r="P9" s="195">
        <f>'[1]2021-4a'!P9</f>
        <v>738750</v>
      </c>
      <c r="Q9" s="195">
        <f>'[1]2021-4a'!Q9</f>
        <v>141145.73558006747</v>
      </c>
      <c r="R9" s="195">
        <f>'[1]2021-4a'!R9</f>
        <v>287380</v>
      </c>
      <c r="S9" s="195">
        <f>'[1]2021-4a'!S9</f>
        <v>165530</v>
      </c>
      <c r="T9" s="195">
        <f>'[1]2021-4a'!T9</f>
        <v>188020</v>
      </c>
      <c r="U9" s="196"/>
      <c r="V9" s="196"/>
    </row>
    <row r="10" spans="1:22" s="192" customFormat="1" x14ac:dyDescent="0.2">
      <c r="A10" s="198">
        <v>1</v>
      </c>
      <c r="B10" s="199" t="s">
        <v>507</v>
      </c>
      <c r="C10" s="200">
        <f>'[1]2021-4a'!C10</f>
        <v>5500</v>
      </c>
      <c r="D10" s="200">
        <f>'[1]2021-4a'!D10</f>
        <v>5500</v>
      </c>
      <c r="E10" s="201">
        <f>'[1]2021-4a'!E10</f>
        <v>0</v>
      </c>
      <c r="F10" s="201">
        <f>'[1]2021-4a'!F10</f>
        <v>0</v>
      </c>
      <c r="G10" s="202">
        <f>'[1]2021-4a'!G10</f>
        <v>0</v>
      </c>
      <c r="H10" s="202">
        <f>'[1]2021-4a'!H10</f>
        <v>0</v>
      </c>
      <c r="I10" s="202">
        <f>'[1]2021-4a'!I10</f>
        <v>0</v>
      </c>
      <c r="J10" s="202">
        <f>'[1]2021-4a'!J10</f>
        <v>0</v>
      </c>
      <c r="K10" s="202">
        <f>'[1]2021-4a'!K10</f>
        <v>0</v>
      </c>
      <c r="L10" s="202">
        <f>'[1]2021-4a'!L10</f>
        <v>0</v>
      </c>
      <c r="M10" s="202">
        <f>'[1]2021-4a'!M10</f>
        <v>0</v>
      </c>
      <c r="N10" s="202">
        <f>'[1]2021-4a'!N10</f>
        <v>0</v>
      </c>
      <c r="O10" s="203">
        <f>'[1]2021-4a'!O10</f>
        <v>5500</v>
      </c>
      <c r="P10" s="203">
        <f>'[1]2021-4a'!P10</f>
        <v>5500</v>
      </c>
      <c r="Q10" s="202">
        <f>'[1]2021-4a'!Q10</f>
        <v>0</v>
      </c>
      <c r="R10" s="202">
        <f>'[1]2021-4a'!R10</f>
        <v>0</v>
      </c>
      <c r="S10" s="204">
        <f>'[1]2021-4a'!S10</f>
        <v>0</v>
      </c>
      <c r="T10" s="204">
        <f>'[1]2021-4a'!T10</f>
        <v>0</v>
      </c>
    </row>
    <row r="11" spans="1:22" s="192" customFormat="1" x14ac:dyDescent="0.2">
      <c r="A11" s="198">
        <v>2</v>
      </c>
      <c r="B11" s="199" t="s">
        <v>508</v>
      </c>
      <c r="C11" s="200">
        <f>'[1]2021-4a'!C11</f>
        <v>0</v>
      </c>
      <c r="D11" s="200">
        <f>'[1]2021-4a'!D11</f>
        <v>0</v>
      </c>
      <c r="E11" s="201">
        <f>'[1]2021-4a'!E11</f>
        <v>0</v>
      </c>
      <c r="F11" s="201">
        <f>'[1]2021-4a'!F11</f>
        <v>0</v>
      </c>
      <c r="G11" s="202">
        <f>'[1]2021-4a'!G11</f>
        <v>0</v>
      </c>
      <c r="H11" s="202">
        <f>'[1]2021-4a'!H11</f>
        <v>0</v>
      </c>
      <c r="I11" s="202">
        <f>'[1]2021-4a'!I11</f>
        <v>0</v>
      </c>
      <c r="J11" s="202">
        <f>'[1]2021-4a'!J11</f>
        <v>0</v>
      </c>
      <c r="K11" s="202">
        <f>'[1]2021-4a'!K11</f>
        <v>0</v>
      </c>
      <c r="L11" s="202">
        <f>'[1]2021-4a'!L11</f>
        <v>0</v>
      </c>
      <c r="M11" s="202">
        <f>'[1]2021-4a'!M11</f>
        <v>0</v>
      </c>
      <c r="N11" s="202">
        <f>'[1]2021-4a'!N11</f>
        <v>0</v>
      </c>
      <c r="O11" s="203">
        <f>'[1]2021-4a'!O11</f>
        <v>0</v>
      </c>
      <c r="P11" s="203">
        <f>'[1]2021-4a'!P11</f>
        <v>0</v>
      </c>
      <c r="Q11" s="202">
        <f>'[1]2021-4a'!Q11</f>
        <v>0</v>
      </c>
      <c r="R11" s="202">
        <f>'[1]2021-4a'!R11</f>
        <v>0</v>
      </c>
      <c r="S11" s="204">
        <f>'[1]2021-4a'!S11</f>
        <v>0</v>
      </c>
      <c r="T11" s="204">
        <f>'[1]2021-4a'!T11</f>
        <v>0</v>
      </c>
    </row>
    <row r="12" spans="1:22" s="192" customFormat="1" x14ac:dyDescent="0.2">
      <c r="A12" s="198">
        <v>3</v>
      </c>
      <c r="B12" s="199" t="s">
        <v>509</v>
      </c>
      <c r="C12" s="200">
        <f>'[1]2021-4a'!C12</f>
        <v>279100</v>
      </c>
      <c r="D12" s="200">
        <f>'[1]2021-4a'!D12</f>
        <v>255400</v>
      </c>
      <c r="E12" s="203">
        <f>'[1]2021-4a'!E12</f>
        <v>7600</v>
      </c>
      <c r="F12" s="203">
        <f>'[1]2021-4a'!F12</f>
        <v>8500</v>
      </c>
      <c r="G12" s="203">
        <f>'[1]2021-4a'!G12</f>
        <v>19500</v>
      </c>
      <c r="H12" s="203">
        <f>'[1]2021-4a'!H12</f>
        <v>21500</v>
      </c>
      <c r="I12" s="203">
        <f>'[1]2021-4a'!I12</f>
        <v>18000</v>
      </c>
      <c r="J12" s="203">
        <f>'[1]2021-4a'!J12</f>
        <v>20500</v>
      </c>
      <c r="K12" s="203">
        <f>'[1]2021-4a'!K12</f>
        <v>24500</v>
      </c>
      <c r="L12" s="203">
        <f>'[1]2021-4a'!L12</f>
        <v>27500</v>
      </c>
      <c r="M12" s="203">
        <f>'[1]2021-4a'!M12</f>
        <v>48500</v>
      </c>
      <c r="N12" s="203">
        <f>'[1]2021-4a'!N12</f>
        <v>41000</v>
      </c>
      <c r="O12" s="203">
        <f>'[1]2021-4a'!O12</f>
        <v>106500</v>
      </c>
      <c r="P12" s="203">
        <f>'[1]2021-4a'!P12</f>
        <v>86000</v>
      </c>
      <c r="Q12" s="203">
        <f>'[1]2021-4a'!Q12</f>
        <v>15500</v>
      </c>
      <c r="R12" s="203">
        <f>'[1]2021-4a'!R12</f>
        <v>15400</v>
      </c>
      <c r="S12" s="203">
        <f>'[1]2021-4a'!S12</f>
        <v>39000</v>
      </c>
      <c r="T12" s="204">
        <f>'[1]2021-4a'!T12</f>
        <v>35000</v>
      </c>
    </row>
    <row r="13" spans="1:22" s="192" customFormat="1" ht="20.25" customHeight="1" x14ac:dyDescent="0.2">
      <c r="A13" s="198">
        <v>4</v>
      </c>
      <c r="B13" s="199" t="s">
        <v>510</v>
      </c>
      <c r="C13" s="200">
        <f>'[1]2021-4a'!C13</f>
        <v>350000</v>
      </c>
      <c r="D13" s="200">
        <f>'[1]2021-4a'!D13</f>
        <v>300000</v>
      </c>
      <c r="E13" s="203">
        <f>'[1]2021-4a'!E13</f>
        <v>8300</v>
      </c>
      <c r="F13" s="203">
        <f>'[1]2021-4a'!F13</f>
        <v>6000</v>
      </c>
      <c r="G13" s="202">
        <f>'[1]2021-4a'!G13</f>
        <v>13000</v>
      </c>
      <c r="H13" s="202">
        <f>'[1]2021-4a'!H13</f>
        <v>13300</v>
      </c>
      <c r="I13" s="203">
        <f>'[1]2021-4a'!I13</f>
        <v>16400</v>
      </c>
      <c r="J13" s="203">
        <f>'[1]2021-4a'!J13</f>
        <v>16100</v>
      </c>
      <c r="K13" s="203">
        <f>'[1]2021-4a'!K13</f>
        <v>29000</v>
      </c>
      <c r="L13" s="203">
        <f>'[1]2021-4a'!L13</f>
        <v>28700</v>
      </c>
      <c r="M13" s="203">
        <f>'[1]2021-4a'!M13</f>
        <v>57300</v>
      </c>
      <c r="N13" s="203">
        <f>'[1]2021-4a'!N13</f>
        <v>46300</v>
      </c>
      <c r="O13" s="203">
        <f>'[1]2021-4a'!O13</f>
        <v>173100</v>
      </c>
      <c r="P13" s="203">
        <f>'[1]2021-4a'!P13</f>
        <v>143500</v>
      </c>
      <c r="Q13" s="203">
        <f>'[1]2021-4a'!Q13</f>
        <v>26200</v>
      </c>
      <c r="R13" s="203">
        <f>'[1]2021-4a'!R13</f>
        <v>20600</v>
      </c>
      <c r="S13" s="203">
        <f>'[1]2021-4a'!S13</f>
        <v>26700</v>
      </c>
      <c r="T13" s="204">
        <f>'[1]2021-4a'!T13</f>
        <v>25500</v>
      </c>
    </row>
    <row r="14" spans="1:22" s="192" customFormat="1" ht="25.5" x14ac:dyDescent="0.2">
      <c r="A14" s="198">
        <v>5</v>
      </c>
      <c r="B14" s="205" t="s">
        <v>511</v>
      </c>
      <c r="C14" s="200">
        <f>'[1]2021-4a'!C14</f>
        <v>6000</v>
      </c>
      <c r="D14" s="200">
        <f>'[1]2021-4a'!D14</f>
        <v>6000</v>
      </c>
      <c r="E14" s="203">
        <f>'[1]2021-4a'!E14</f>
        <v>0</v>
      </c>
      <c r="F14" s="203">
        <f>'[1]2021-4a'!F14</f>
        <v>0</v>
      </c>
      <c r="G14" s="203">
        <f>'[1]2021-4a'!G14</f>
        <v>0</v>
      </c>
      <c r="H14" s="203">
        <f>'[1]2021-4a'!H14</f>
        <v>0</v>
      </c>
      <c r="I14" s="203">
        <f>'[1]2021-4a'!I14</f>
        <v>0</v>
      </c>
      <c r="J14" s="203">
        <f>'[1]2021-4a'!J14</f>
        <v>0</v>
      </c>
      <c r="K14" s="203">
        <f>'[1]2021-4a'!K14</f>
        <v>50</v>
      </c>
      <c r="L14" s="203">
        <f>'[1]2021-4a'!L14</f>
        <v>50</v>
      </c>
      <c r="M14" s="203">
        <f>'[1]2021-4a'!M14</f>
        <v>100</v>
      </c>
      <c r="N14" s="203">
        <f>'[1]2021-4a'!N14</f>
        <v>100</v>
      </c>
      <c r="O14" s="203">
        <f>'[1]2021-4a'!O14</f>
        <v>5700</v>
      </c>
      <c r="P14" s="203">
        <f>'[1]2021-4a'!P14</f>
        <v>5700</v>
      </c>
      <c r="Q14" s="203">
        <f>'[1]2021-4a'!Q14</f>
        <v>80</v>
      </c>
      <c r="R14" s="203">
        <f>'[1]2021-4a'!R14</f>
        <v>80</v>
      </c>
      <c r="S14" s="203">
        <f>'[1]2021-4a'!S14</f>
        <v>70</v>
      </c>
      <c r="T14" s="204">
        <f>'[1]2021-4a'!T14</f>
        <v>70</v>
      </c>
      <c r="U14" s="191"/>
    </row>
    <row r="15" spans="1:22" s="192" customFormat="1" ht="20.25" customHeight="1" x14ac:dyDescent="0.2">
      <c r="A15" s="198">
        <v>6</v>
      </c>
      <c r="B15" s="199" t="s">
        <v>512</v>
      </c>
      <c r="C15" s="200">
        <f>'[1]2021-4a'!C15</f>
        <v>135000</v>
      </c>
      <c r="D15" s="200">
        <f>'[1]2021-4a'!D15</f>
        <v>175000</v>
      </c>
      <c r="E15" s="203">
        <f>'[1]2021-4a'!E15</f>
        <v>300</v>
      </c>
      <c r="F15" s="203">
        <f>'[1]2021-4a'!F15</f>
        <v>300</v>
      </c>
      <c r="G15" s="203">
        <f>'[1]2021-4a'!G15</f>
        <v>2300</v>
      </c>
      <c r="H15" s="203">
        <f>'[1]2021-4a'!H15</f>
        <v>2200</v>
      </c>
      <c r="I15" s="203">
        <f>'[1]2021-4a'!I15</f>
        <v>2300</v>
      </c>
      <c r="J15" s="203">
        <f>'[1]2021-4a'!J15</f>
        <v>3500</v>
      </c>
      <c r="K15" s="203">
        <f>'[1]2021-4a'!K15</f>
        <v>1800</v>
      </c>
      <c r="L15" s="203">
        <f>'[1]2021-4a'!L15</f>
        <v>2500</v>
      </c>
      <c r="M15" s="203">
        <f>'[1]2021-4a'!M15</f>
        <v>3500</v>
      </c>
      <c r="N15" s="203">
        <f>'[1]2021-4a'!N15</f>
        <v>3500</v>
      </c>
      <c r="O15" s="203">
        <f>'[1]2021-4a'!O15</f>
        <v>116600</v>
      </c>
      <c r="P15" s="203">
        <f>'[1]2021-4a'!P15</f>
        <v>152300</v>
      </c>
      <c r="Q15" s="203">
        <f>'[1]2021-4a'!Q15</f>
        <v>3700</v>
      </c>
      <c r="R15" s="203">
        <f>'[1]2021-4a'!R15</f>
        <v>5200</v>
      </c>
      <c r="S15" s="203">
        <f>'[1]2021-4a'!S15</f>
        <v>4500</v>
      </c>
      <c r="T15" s="204">
        <f>'[1]2021-4a'!T15</f>
        <v>5500</v>
      </c>
    </row>
    <row r="16" spans="1:22" s="192" customFormat="1" x14ac:dyDescent="0.2">
      <c r="A16" s="198">
        <v>7</v>
      </c>
      <c r="B16" s="199" t="s">
        <v>513</v>
      </c>
      <c r="C16" s="200">
        <f>'[1]2021-4a'!C16</f>
        <v>96400</v>
      </c>
      <c r="D16" s="200">
        <f>'[1]2021-4a'!D16</f>
        <v>103800</v>
      </c>
      <c r="E16" s="203">
        <f>'[1]2021-4a'!E16</f>
        <v>1200</v>
      </c>
      <c r="F16" s="203">
        <f>'[1]2021-4a'!F16</f>
        <v>1400</v>
      </c>
      <c r="G16" s="203">
        <f>'[1]2021-4a'!G16</f>
        <v>1800</v>
      </c>
      <c r="H16" s="203">
        <f>'[1]2021-4a'!H16</f>
        <v>2000</v>
      </c>
      <c r="I16" s="203">
        <f>'[1]2021-4a'!I16</f>
        <v>3100</v>
      </c>
      <c r="J16" s="203">
        <f>'[1]2021-4a'!J16</f>
        <v>4000</v>
      </c>
      <c r="K16" s="203">
        <f>'[1]2021-4a'!K16</f>
        <v>5500</v>
      </c>
      <c r="L16" s="203">
        <f>'[1]2021-4a'!L16</f>
        <v>7200</v>
      </c>
      <c r="M16" s="203">
        <f>'[1]2021-4a'!M16</f>
        <v>16700</v>
      </c>
      <c r="N16" s="203">
        <f>'[1]2021-4a'!N16</f>
        <v>15000</v>
      </c>
      <c r="O16" s="203">
        <f>'[1]2021-4a'!O16</f>
        <v>59000</v>
      </c>
      <c r="P16" s="203">
        <f>'[1]2021-4a'!P16</f>
        <v>63500</v>
      </c>
      <c r="Q16" s="203">
        <f>'[1]2021-4a'!Q16</f>
        <v>4600</v>
      </c>
      <c r="R16" s="203">
        <f>'[1]2021-4a'!R16</f>
        <v>5200</v>
      </c>
      <c r="S16" s="203">
        <f>'[1]2021-4a'!S16</f>
        <v>4500</v>
      </c>
      <c r="T16" s="204">
        <f>'[1]2021-4a'!T16</f>
        <v>5500</v>
      </c>
    </row>
    <row r="17" spans="1:21" s="192" customFormat="1" ht="20.25" customHeight="1" x14ac:dyDescent="0.2">
      <c r="A17" s="198">
        <v>8</v>
      </c>
      <c r="B17" s="199" t="s">
        <v>514</v>
      </c>
      <c r="C17" s="200">
        <f>'[1]2021-4a'!C17</f>
        <v>36000</v>
      </c>
      <c r="D17" s="200">
        <f>'[1]2021-4a'!D17</f>
        <v>34400</v>
      </c>
      <c r="E17" s="203">
        <f>'[1]2021-4a'!E17</f>
        <v>2000</v>
      </c>
      <c r="F17" s="203">
        <f>'[1]2021-4a'!F17</f>
        <v>2100</v>
      </c>
      <c r="G17" s="203">
        <f>'[1]2021-4a'!G17</f>
        <v>3400</v>
      </c>
      <c r="H17" s="203">
        <f>'[1]2021-4a'!H17</f>
        <v>3700</v>
      </c>
      <c r="I17" s="203">
        <f>'[1]2021-4a'!I17</f>
        <v>3100</v>
      </c>
      <c r="J17" s="203">
        <f>'[1]2021-4a'!J17</f>
        <v>2800</v>
      </c>
      <c r="K17" s="203">
        <f>'[1]2021-4a'!K17</f>
        <v>4400</v>
      </c>
      <c r="L17" s="203">
        <f>'[1]2021-4a'!L17</f>
        <v>3200</v>
      </c>
      <c r="M17" s="203">
        <f>'[1]2021-4a'!M17</f>
        <v>6300</v>
      </c>
      <c r="N17" s="203">
        <f>'[1]2021-4a'!N17</f>
        <v>6200</v>
      </c>
      <c r="O17" s="203">
        <f>'[1]2021-4a'!O17</f>
        <v>9500</v>
      </c>
      <c r="P17" s="203">
        <f>'[1]2021-4a'!P17</f>
        <v>9300</v>
      </c>
      <c r="Q17" s="203">
        <f>'[1]2021-4a'!Q17</f>
        <v>3300</v>
      </c>
      <c r="R17" s="203">
        <f>'[1]2021-4a'!R17</f>
        <v>3100</v>
      </c>
      <c r="S17" s="203">
        <f>'[1]2021-4a'!S17</f>
        <v>4000</v>
      </c>
      <c r="T17" s="204">
        <f>'[1]2021-4a'!T17</f>
        <v>4000</v>
      </c>
    </row>
    <row r="18" spans="1:21" s="192" customFormat="1" ht="38.25" x14ac:dyDescent="0.2">
      <c r="A18" s="198"/>
      <c r="B18" s="206" t="s">
        <v>515</v>
      </c>
      <c r="C18" s="200">
        <f>'[1]2021-4a'!C18</f>
        <v>6500</v>
      </c>
      <c r="D18" s="200">
        <f>'[1]2021-4a'!D18</f>
        <v>5850</v>
      </c>
      <c r="E18" s="203">
        <f>'[1]2021-4a'!E18</f>
        <v>0</v>
      </c>
      <c r="F18" s="203">
        <f>'[1]2021-4a'!F18</f>
        <v>50</v>
      </c>
      <c r="G18" s="203">
        <f>'[1]2021-4a'!G18</f>
        <v>1500</v>
      </c>
      <c r="H18" s="203">
        <f>'[1]2021-4a'!H18</f>
        <v>1500</v>
      </c>
      <c r="I18" s="203">
        <f>'[1]2021-4a'!I18</f>
        <v>450</v>
      </c>
      <c r="J18" s="203">
        <f>'[1]2021-4a'!J18</f>
        <v>500</v>
      </c>
      <c r="K18" s="203">
        <f>'[1]2021-4a'!K18</f>
        <v>1000</v>
      </c>
      <c r="L18" s="203">
        <f>'[1]2021-4a'!L18</f>
        <v>200</v>
      </c>
      <c r="M18" s="203">
        <f>'[1]2021-4a'!M18</f>
        <v>950</v>
      </c>
      <c r="N18" s="203">
        <f>'[1]2021-4a'!N18</f>
        <v>1000</v>
      </c>
      <c r="O18" s="203">
        <f>'[1]2021-4a'!O18</f>
        <v>700</v>
      </c>
      <c r="P18" s="203">
        <f>'[1]2021-4a'!P18</f>
        <v>700</v>
      </c>
      <c r="Q18" s="203">
        <f>'[1]2021-4a'!Q18</f>
        <v>1300</v>
      </c>
      <c r="R18" s="203">
        <f>'[1]2021-4a'!R18</f>
        <v>1300</v>
      </c>
      <c r="S18" s="203">
        <f>'[1]2021-4a'!S18</f>
        <v>600</v>
      </c>
      <c r="T18" s="203">
        <f>'[1]2021-4a'!T18</f>
        <v>600</v>
      </c>
    </row>
    <row r="19" spans="1:21" s="192" customFormat="1" ht="25.5" x14ac:dyDescent="0.2">
      <c r="A19" s="198"/>
      <c r="B19" s="206" t="s">
        <v>516</v>
      </c>
      <c r="C19" s="200">
        <f>'[1]2021-4a'!C19</f>
        <v>0</v>
      </c>
      <c r="D19" s="200">
        <f>'[1]2021-4a'!D19</f>
        <v>0</v>
      </c>
      <c r="E19" s="203">
        <f>'[1]2021-4a'!E19</f>
        <v>900</v>
      </c>
      <c r="F19" s="203">
        <f>'[1]2021-4a'!F19</f>
        <v>1000</v>
      </c>
      <c r="G19" s="203">
        <f>'[1]2021-4a'!G19</f>
        <v>0</v>
      </c>
      <c r="H19" s="203">
        <f>'[1]2021-4a'!H19</f>
        <v>0</v>
      </c>
      <c r="I19" s="203">
        <f>'[1]2021-4a'!I19</f>
        <v>0</v>
      </c>
      <c r="J19" s="203">
        <f>'[1]2021-4a'!J19</f>
        <v>0</v>
      </c>
      <c r="K19" s="203">
        <f>'[1]2021-4a'!K19</f>
        <v>0</v>
      </c>
      <c r="L19" s="203">
        <f>'[1]2021-4a'!L19</f>
        <v>0</v>
      </c>
      <c r="M19" s="203">
        <f>'[1]2021-4a'!M19</f>
        <v>0</v>
      </c>
      <c r="N19" s="203">
        <f>'[1]2021-4a'!N19</f>
        <v>0</v>
      </c>
      <c r="O19" s="203">
        <f>'[1]2021-4a'!O19</f>
        <v>0</v>
      </c>
      <c r="P19" s="203">
        <f>'[1]2021-4a'!P19</f>
        <v>0</v>
      </c>
      <c r="Q19" s="203">
        <f>'[1]2021-4a'!Q19</f>
        <v>0</v>
      </c>
      <c r="R19" s="203">
        <f>'[1]2021-4a'!R19</f>
        <v>0</v>
      </c>
      <c r="S19" s="203">
        <f>'[1]2021-4a'!S19</f>
        <v>0</v>
      </c>
      <c r="T19" s="203">
        <f>'[1]2021-4a'!T19</f>
        <v>0</v>
      </c>
    </row>
    <row r="20" spans="1:21" s="192" customFormat="1" ht="20.25" customHeight="1" x14ac:dyDescent="0.2">
      <c r="A20" s="198">
        <v>9</v>
      </c>
      <c r="B20" s="199" t="s">
        <v>30</v>
      </c>
      <c r="C20" s="200">
        <f>'[1]2021-4a'!C20</f>
        <v>2190000</v>
      </c>
      <c r="D20" s="200">
        <f>'[1]2021-4a'!D20</f>
        <v>2500000</v>
      </c>
      <c r="E20" s="203">
        <f>'[1]2021-4a'!E20</f>
        <v>3000</v>
      </c>
      <c r="F20" s="203">
        <f>'[1]2021-4a'!F20</f>
        <v>5000</v>
      </c>
      <c r="G20" s="203">
        <f>'[1]2021-4a'!G20</f>
        <v>10000</v>
      </c>
      <c r="H20" s="203">
        <f>'[1]2021-4a'!H20</f>
        <v>15000</v>
      </c>
      <c r="I20" s="203">
        <f>'[1]2021-4a'!I20</f>
        <v>100000</v>
      </c>
      <c r="J20" s="203">
        <f>'[1]2021-4a'!J20</f>
        <v>172000</v>
      </c>
      <c r="K20" s="203">
        <f>'[1]2021-4a'!K20</f>
        <v>250000</v>
      </c>
      <c r="L20" s="203">
        <f>'[1]2021-4a'!L20</f>
        <v>250000</v>
      </c>
      <c r="M20" s="203">
        <f>'[1]2021-4a'!M20</f>
        <v>230000</v>
      </c>
      <c r="N20" s="203">
        <f>'[1]2021-4a'!N20</f>
        <v>257000</v>
      </c>
      <c r="O20" s="203">
        <f>'[1]2021-4a'!O20</f>
        <v>1397000</v>
      </c>
      <c r="P20" s="203">
        <f>'[1]2021-4a'!P20</f>
        <v>1395000</v>
      </c>
      <c r="Q20" s="203">
        <f>'[1]2021-4a'!Q20</f>
        <v>100000</v>
      </c>
      <c r="R20" s="203">
        <f>'[1]2021-4a'!R20</f>
        <v>267000</v>
      </c>
      <c r="S20" s="203">
        <f>'[1]2021-4a'!S20</f>
        <v>100000</v>
      </c>
      <c r="T20" s="203">
        <f>'[1]2021-4a'!T20</f>
        <v>139000</v>
      </c>
    </row>
    <row r="21" spans="1:21" s="192" customFormat="1" ht="20.25" customHeight="1" x14ac:dyDescent="0.2">
      <c r="A21" s="198">
        <v>10</v>
      </c>
      <c r="B21" s="199" t="s">
        <v>517</v>
      </c>
      <c r="C21" s="200">
        <f>'[1]2021-4a'!C21</f>
        <v>94500</v>
      </c>
      <c r="D21" s="200">
        <f>'[1]2021-4a'!D21</f>
        <v>60800</v>
      </c>
      <c r="E21" s="203">
        <f>'[1]2021-4a'!E21</f>
        <v>2200</v>
      </c>
      <c r="F21" s="203">
        <f>'[1]2021-4a'!F21</f>
        <v>2400</v>
      </c>
      <c r="G21" s="202">
        <f>'[1]2021-4a'!G21</f>
        <v>4500</v>
      </c>
      <c r="H21" s="202">
        <f>'[1]2021-4a'!H21</f>
        <v>4400</v>
      </c>
      <c r="I21" s="203">
        <f>'[1]2021-4a'!I21</f>
        <v>3200</v>
      </c>
      <c r="J21" s="203">
        <f>'[1]2021-4a'!J21</f>
        <v>3400</v>
      </c>
      <c r="K21" s="203">
        <f>'[1]2021-4a'!K21</f>
        <v>5500</v>
      </c>
      <c r="L21" s="203">
        <f>'[1]2021-4a'!L21</f>
        <v>5000</v>
      </c>
      <c r="M21" s="203">
        <f>'[1]2021-4a'!M21</f>
        <v>16000</v>
      </c>
      <c r="N21" s="203">
        <f>'[1]2021-4a'!N21</f>
        <v>12000</v>
      </c>
      <c r="O21" s="203">
        <f>'[1]2021-4a'!O21</f>
        <v>52000</v>
      </c>
      <c r="P21" s="203">
        <f>'[1]2021-4a'!P21</f>
        <v>22500</v>
      </c>
      <c r="Q21" s="203">
        <f>'[1]2021-4a'!Q21</f>
        <v>5400</v>
      </c>
      <c r="R21" s="203">
        <f>'[1]2021-4a'!R21</f>
        <v>5400</v>
      </c>
      <c r="S21" s="203">
        <f>'[1]2021-4a'!S21</f>
        <v>5700</v>
      </c>
      <c r="T21" s="204">
        <f>'[1]2021-4a'!T21</f>
        <v>5700</v>
      </c>
      <c r="U21" s="191"/>
    </row>
    <row r="22" spans="1:21" s="197" customFormat="1" ht="24" x14ac:dyDescent="0.2">
      <c r="A22" s="207"/>
      <c r="B22" s="210" t="s">
        <v>518</v>
      </c>
      <c r="C22" s="211">
        <f>'[1]2021-4a'!C22</f>
        <v>45600</v>
      </c>
      <c r="D22" s="200">
        <f>'[1]2021-4a'!D22</f>
        <v>18300</v>
      </c>
      <c r="E22" s="203">
        <f>'[1]2021-4a'!E22</f>
        <v>1000</v>
      </c>
      <c r="F22" s="203">
        <f>'[1]2021-4a'!F22</f>
        <v>600</v>
      </c>
      <c r="G22" s="208">
        <f>'[1]2021-4a'!G22</f>
        <v>1600</v>
      </c>
      <c r="H22" s="208">
        <f>'[1]2021-4a'!H22</f>
        <v>1300</v>
      </c>
      <c r="I22" s="203">
        <f>'[1]2021-4a'!I22</f>
        <v>1200</v>
      </c>
      <c r="J22" s="203">
        <f>'[1]2021-4a'!J22</f>
        <v>1100</v>
      </c>
      <c r="K22" s="203">
        <f>'[1]2021-4a'!K22</f>
        <v>1600</v>
      </c>
      <c r="L22" s="203">
        <f>'[1]2021-4a'!L22</f>
        <v>2000</v>
      </c>
      <c r="M22" s="203">
        <f>'[1]2021-4a'!M22</f>
        <v>2900</v>
      </c>
      <c r="N22" s="203">
        <f>'[1]2021-4a'!N22</f>
        <v>3000</v>
      </c>
      <c r="O22" s="203">
        <f>'[1]2021-4a'!O22</f>
        <v>35000</v>
      </c>
      <c r="P22" s="203">
        <f>'[1]2021-4a'!P22</f>
        <v>8500</v>
      </c>
      <c r="Q22" s="203">
        <f>'[1]2021-4a'!Q22</f>
        <v>1600</v>
      </c>
      <c r="R22" s="203">
        <f>'[1]2021-4a'!R22</f>
        <v>1000</v>
      </c>
      <c r="S22" s="203">
        <f>'[1]2021-4a'!S22</f>
        <v>700</v>
      </c>
      <c r="T22" s="209">
        <f>'[1]2021-4a'!T22</f>
        <v>800</v>
      </c>
    </row>
    <row r="23" spans="1:21" s="192" customFormat="1" x14ac:dyDescent="0.2">
      <c r="A23" s="198">
        <v>11</v>
      </c>
      <c r="B23" s="199" t="s">
        <v>519</v>
      </c>
      <c r="C23" s="200">
        <f>'[1]2021-4a'!C23</f>
        <v>9650</v>
      </c>
      <c r="D23" s="200">
        <f>'[1]2021-4a'!D23</f>
        <v>9130</v>
      </c>
      <c r="E23" s="203">
        <f>'[1]2021-4a'!E23</f>
        <v>550</v>
      </c>
      <c r="F23" s="203">
        <f>'[1]2021-4a'!F23</f>
        <v>630</v>
      </c>
      <c r="G23" s="203">
        <f>'[1]2021-4a'!G23</f>
        <v>4400</v>
      </c>
      <c r="H23" s="202">
        <f>'[1]2021-4a'!H23</f>
        <v>4200</v>
      </c>
      <c r="I23" s="203">
        <f>'[1]2021-4a'!I23</f>
        <v>100</v>
      </c>
      <c r="J23" s="203">
        <f>'[1]2021-4a'!J23</f>
        <v>100</v>
      </c>
      <c r="K23" s="203">
        <f>'[1]2021-4a'!K23</f>
        <v>700</v>
      </c>
      <c r="L23" s="203">
        <f>'[1]2021-4a'!L23</f>
        <v>700</v>
      </c>
      <c r="M23" s="203">
        <f>'[1]2021-4a'!M23</f>
        <v>800</v>
      </c>
      <c r="N23" s="203">
        <f>'[1]2021-4a'!N23</f>
        <v>800</v>
      </c>
      <c r="O23" s="203">
        <f>'[1]2021-4a'!O23</f>
        <v>2000</v>
      </c>
      <c r="P23" s="203">
        <f>'[1]2021-4a'!P23</f>
        <v>1800</v>
      </c>
      <c r="Q23" s="203">
        <f>'[1]2021-4a'!Q23</f>
        <v>700</v>
      </c>
      <c r="R23" s="203">
        <f>'[1]2021-4a'!R23</f>
        <v>500</v>
      </c>
      <c r="S23" s="203">
        <f>'[1]2021-4a'!S23</f>
        <v>400</v>
      </c>
      <c r="T23" s="204">
        <f>'[1]2021-4a'!T23</f>
        <v>400</v>
      </c>
    </row>
    <row r="24" spans="1:21" s="192" customFormat="1" ht="38.25" x14ac:dyDescent="0.2">
      <c r="A24" s="215">
        <v>12</v>
      </c>
      <c r="B24" s="216" t="s">
        <v>45</v>
      </c>
      <c r="C24" s="214">
        <f>'[1]2021-4a'!C24</f>
        <v>16000</v>
      </c>
      <c r="D24" s="214">
        <f>'[1]2021-4a'!D24</f>
        <v>14000</v>
      </c>
      <c r="E24" s="217">
        <f>'[1]2021-4a'!E24</f>
        <v>100</v>
      </c>
      <c r="F24" s="217">
        <f>'[1]2021-4a'!F24</f>
        <v>100</v>
      </c>
      <c r="G24" s="217">
        <f>'[1]2021-4a'!G24</f>
        <v>300</v>
      </c>
      <c r="H24" s="217">
        <f>'[1]2021-4a'!H24</f>
        <v>200</v>
      </c>
      <c r="I24" s="217">
        <f>'[1]2021-4a'!I24</f>
        <v>700</v>
      </c>
      <c r="J24" s="217">
        <f>'[1]2021-4a'!J24</f>
        <v>1200</v>
      </c>
      <c r="K24" s="217">
        <f>'[1]2021-4a'!K24</f>
        <v>1000</v>
      </c>
      <c r="L24" s="217">
        <f>'[1]2021-4a'!L24</f>
        <v>1000</v>
      </c>
      <c r="M24" s="217">
        <f>'[1]2021-4a'!M24</f>
        <v>2700</v>
      </c>
      <c r="N24" s="217">
        <f>'[1]2021-4a'!N24</f>
        <v>2500</v>
      </c>
      <c r="O24" s="217">
        <f>'[1]2021-4a'!O24</f>
        <v>2500</v>
      </c>
      <c r="P24" s="217">
        <f>'[1]2021-4a'!P24</f>
        <v>1600</v>
      </c>
      <c r="Q24" s="217">
        <f>'[1]2021-4a'!Q24</f>
        <v>4500</v>
      </c>
      <c r="R24" s="217">
        <f>'[1]2021-4a'!R24</f>
        <v>4400</v>
      </c>
      <c r="S24" s="217">
        <f>'[1]2021-4a'!S24</f>
        <v>4200</v>
      </c>
      <c r="T24" s="217">
        <f>'[1]2021-4a'!T24</f>
        <v>3000</v>
      </c>
    </row>
    <row r="25" spans="1:21" x14ac:dyDescent="0.2">
      <c r="O25" s="187"/>
      <c r="P25" s="187"/>
    </row>
  </sheetData>
  <mergeCells count="17">
    <mergeCell ref="A6:A7"/>
    <mergeCell ref="B6:B7"/>
    <mergeCell ref="C6:D6"/>
    <mergeCell ref="E6:F6"/>
    <mergeCell ref="G6:H6"/>
    <mergeCell ref="Q1:S1"/>
    <mergeCell ref="A2:S2"/>
    <mergeCell ref="A3:S3"/>
    <mergeCell ref="A4:T4"/>
    <mergeCell ref="A5:I5"/>
    <mergeCell ref="O5:T5"/>
    <mergeCell ref="M6:N6"/>
    <mergeCell ref="O6:P6"/>
    <mergeCell ref="Q6:R6"/>
    <mergeCell ref="S6:T6"/>
    <mergeCell ref="I6:J6"/>
    <mergeCell ref="K6:L6"/>
  </mergeCells>
  <pageMargins left="0.21" right="0.2" top="0.33" bottom="0.24" header="0.2" footer="0.2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6"/>
  <sheetViews>
    <sheetView zoomScale="110" zoomScaleNormal="110" workbookViewId="0">
      <selection activeCell="F9" sqref="F9"/>
    </sheetView>
  </sheetViews>
  <sheetFormatPr defaultColWidth="9.125" defaultRowHeight="12" x14ac:dyDescent="0.2"/>
  <cols>
    <col min="1" max="1" width="3.25" style="241" customWidth="1"/>
    <col min="2" max="2" width="16.875" style="241" customWidth="1"/>
    <col min="3" max="3" width="8" style="241" customWidth="1"/>
    <col min="4" max="4" width="7.875" style="241" customWidth="1"/>
    <col min="5" max="10" width="6.375" style="241" customWidth="1"/>
    <col min="11" max="12" width="6.75" style="241" customWidth="1"/>
    <col min="13" max="13" width="7.75" style="241" customWidth="1"/>
    <col min="14" max="14" width="7.375" style="241" customWidth="1"/>
    <col min="15" max="15" width="7.25" style="241" customWidth="1"/>
    <col min="16" max="16" width="7.375" style="241" customWidth="1"/>
    <col min="17" max="18" width="6.375" style="241" customWidth="1"/>
    <col min="19" max="20" width="6" style="241" customWidth="1"/>
    <col min="21" max="16384" width="9.125" style="241"/>
  </cols>
  <sheetData>
    <row r="1" spans="1:22" x14ac:dyDescent="0.2">
      <c r="C1" s="242"/>
      <c r="D1" s="242"/>
      <c r="Q1" s="401" t="s">
        <v>520</v>
      </c>
      <c r="R1" s="401"/>
      <c r="S1" s="401"/>
    </row>
    <row r="2" spans="1:22" x14ac:dyDescent="0.2">
      <c r="A2" s="402" t="s">
        <v>521</v>
      </c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</row>
    <row r="3" spans="1:22" s="243" customFormat="1" x14ac:dyDescent="0.2">
      <c r="A3" s="403" t="s">
        <v>643</v>
      </c>
      <c r="B3" s="403"/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  <c r="O3" s="403"/>
      <c r="P3" s="403"/>
      <c r="Q3" s="403"/>
      <c r="R3" s="403"/>
      <c r="S3" s="403"/>
      <c r="T3" s="403"/>
    </row>
    <row r="4" spans="1:22" ht="14.25" customHeight="1" x14ac:dyDescent="0.2">
      <c r="A4" s="404" t="s">
        <v>645</v>
      </c>
      <c r="B4" s="404"/>
      <c r="C4" s="404"/>
      <c r="D4" s="404"/>
      <c r="E4" s="404"/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4"/>
      <c r="R4" s="404"/>
      <c r="S4" s="404"/>
    </row>
    <row r="5" spans="1:22" ht="14.25" customHeight="1" x14ac:dyDescent="0.2">
      <c r="A5" s="400" t="s">
        <v>644</v>
      </c>
      <c r="B5" s="400"/>
      <c r="C5" s="400"/>
      <c r="D5" s="400"/>
      <c r="E5" s="400"/>
      <c r="F5" s="400"/>
      <c r="G5" s="400"/>
      <c r="H5" s="400"/>
      <c r="I5" s="400"/>
      <c r="J5" s="400"/>
      <c r="K5" s="400"/>
      <c r="L5" s="400"/>
      <c r="M5" s="400"/>
      <c r="N5" s="400"/>
      <c r="O5" s="400"/>
      <c r="P5" s="400"/>
      <c r="Q5" s="400"/>
      <c r="R5" s="400"/>
      <c r="S5" s="400"/>
      <c r="T5" s="400"/>
    </row>
    <row r="6" spans="1:22" x14ac:dyDescent="0.2">
      <c r="A6" s="405" t="s">
        <v>522</v>
      </c>
      <c r="B6" s="405" t="s">
        <v>2</v>
      </c>
      <c r="C6" s="407" t="s">
        <v>131</v>
      </c>
      <c r="D6" s="408"/>
      <c r="E6" s="407" t="s">
        <v>495</v>
      </c>
      <c r="F6" s="408"/>
      <c r="G6" s="407" t="s">
        <v>496</v>
      </c>
      <c r="H6" s="408"/>
      <c r="I6" s="407" t="s">
        <v>497</v>
      </c>
      <c r="J6" s="408"/>
      <c r="K6" s="407" t="s">
        <v>498</v>
      </c>
      <c r="L6" s="408"/>
      <c r="M6" s="407" t="s">
        <v>499</v>
      </c>
      <c r="N6" s="408"/>
      <c r="O6" s="407" t="s">
        <v>500</v>
      </c>
      <c r="P6" s="408"/>
      <c r="Q6" s="407" t="s">
        <v>501</v>
      </c>
      <c r="R6" s="408"/>
      <c r="S6" s="407" t="s">
        <v>502</v>
      </c>
      <c r="T6" s="408"/>
    </row>
    <row r="7" spans="1:22" ht="24" x14ac:dyDescent="0.2">
      <c r="A7" s="406"/>
      <c r="B7" s="406"/>
      <c r="C7" s="186" t="s">
        <v>503</v>
      </c>
      <c r="D7" s="186" t="s">
        <v>504</v>
      </c>
      <c r="E7" s="186" t="s">
        <v>503</v>
      </c>
      <c r="F7" s="186" t="s">
        <v>504</v>
      </c>
      <c r="G7" s="186" t="s">
        <v>503</v>
      </c>
      <c r="H7" s="186" t="s">
        <v>504</v>
      </c>
      <c r="I7" s="186" t="s">
        <v>503</v>
      </c>
      <c r="J7" s="186" t="s">
        <v>504</v>
      </c>
      <c r="K7" s="186" t="s">
        <v>503</v>
      </c>
      <c r="L7" s="186" t="s">
        <v>504</v>
      </c>
      <c r="M7" s="186" t="s">
        <v>503</v>
      </c>
      <c r="N7" s="186" t="s">
        <v>504</v>
      </c>
      <c r="O7" s="186" t="s">
        <v>503</v>
      </c>
      <c r="P7" s="186" t="s">
        <v>504</v>
      </c>
      <c r="Q7" s="186" t="s">
        <v>503</v>
      </c>
      <c r="R7" s="186" t="s">
        <v>504</v>
      </c>
      <c r="S7" s="186" t="s">
        <v>503</v>
      </c>
      <c r="T7" s="186" t="s">
        <v>504</v>
      </c>
    </row>
    <row r="8" spans="1:22" s="246" customFormat="1" ht="24" x14ac:dyDescent="0.2">
      <c r="A8" s="244" t="s">
        <v>57</v>
      </c>
      <c r="B8" s="245" t="s">
        <v>523</v>
      </c>
      <c r="C8" s="218">
        <f t="shared" ref="C8:D23" si="0">E8+G8+I8+K8+M8+O8+Q8+S8</f>
        <v>7011347.4053759947</v>
      </c>
      <c r="D8" s="218">
        <f t="shared" si="0"/>
        <v>7214712.1244837251</v>
      </c>
      <c r="E8" s="218">
        <f>'[1]04B-2020 '!F8</f>
        <v>562898.03370208479</v>
      </c>
      <c r="F8" s="218">
        <f>F10+F16</f>
        <v>558245.90730935591</v>
      </c>
      <c r="G8" s="218">
        <f>'[1]04B-2020 '!H8</f>
        <v>563501.44297262479</v>
      </c>
      <c r="H8" s="218">
        <f>H10+H16</f>
        <v>567082.34793295828</v>
      </c>
      <c r="I8" s="218">
        <f>'[1]04B-2020 '!J8</f>
        <v>659485.13695237949</v>
      </c>
      <c r="J8" s="218">
        <f>J10+J16</f>
        <v>729029.88979306852</v>
      </c>
      <c r="K8" s="218">
        <f>'[1]04B-2020 '!L8</f>
        <v>695097.15827187267</v>
      </c>
      <c r="L8" s="218">
        <f>L10+L16</f>
        <v>712223.64151654893</v>
      </c>
      <c r="M8" s="218">
        <f>'[1]04B-2020 '!N8</f>
        <v>1033982.1832988492</v>
      </c>
      <c r="N8" s="218">
        <f>N10+N16</f>
        <v>1045170.1169657821</v>
      </c>
      <c r="O8" s="218">
        <f>'[1]04B-2020 '!P8</f>
        <v>2106403.3181348396</v>
      </c>
      <c r="P8" s="218">
        <f>P10+P16</f>
        <v>2042105.7260054559</v>
      </c>
      <c r="Q8" s="218">
        <f>'[1]04B-2020 '!R8</f>
        <v>553930.09185434051</v>
      </c>
      <c r="R8" s="218">
        <f>R10+R16</f>
        <v>708563.0578219532</v>
      </c>
      <c r="S8" s="218">
        <f>'[1]04B-2020 '!T8</f>
        <v>836050.04018900439</v>
      </c>
      <c r="T8" s="218">
        <f>T10+T16</f>
        <v>852291.43713860249</v>
      </c>
    </row>
    <row r="9" spans="1:22" s="250" customFormat="1" ht="24" x14ac:dyDescent="0.2">
      <c r="A9" s="247"/>
      <c r="B9" s="248" t="s">
        <v>96</v>
      </c>
      <c r="C9" s="219">
        <f t="shared" si="0"/>
        <v>5610469.9844338475</v>
      </c>
      <c r="D9" s="219">
        <f>D11+D16</f>
        <v>5840832.1244837251</v>
      </c>
      <c r="E9" s="219">
        <f>'[1]04B-2020 '!F9</f>
        <v>560498.03370208479</v>
      </c>
      <c r="F9" s="219">
        <f>F11+F16</f>
        <v>555845.90730935591</v>
      </c>
      <c r="G9" s="219">
        <f>'[1]04B-2020 '!H9</f>
        <v>559326.44297262479</v>
      </c>
      <c r="H9" s="219">
        <f>H11+H16</f>
        <v>561652.34793295828</v>
      </c>
      <c r="I9" s="219">
        <f>'[1]04B-2020 '!J9</f>
        <v>647777.70516879181</v>
      </c>
      <c r="J9" s="219">
        <f>J11+J16</f>
        <v>702079.88979306852</v>
      </c>
      <c r="K9" s="219">
        <f>'[1]04B-2020 '!L9</f>
        <v>648494.49822490569</v>
      </c>
      <c r="L9" s="219">
        <f>L11+L16</f>
        <v>662473.64151654893</v>
      </c>
      <c r="M9" s="219">
        <f>'[1]04B-2020 '!N9</f>
        <v>982521.15412640478</v>
      </c>
      <c r="N9" s="219">
        <f>N11+N16</f>
        <v>978920.11696578213</v>
      </c>
      <c r="O9" s="219">
        <f>'[1]04B-2020 '!P9</f>
        <v>868246.28261562367</v>
      </c>
      <c r="P9" s="219">
        <f>P11+P16</f>
        <v>894155.72600545606</v>
      </c>
      <c r="Q9" s="219">
        <f>'[1]04B-2020 '!R9</f>
        <v>531095.82743440801</v>
      </c>
      <c r="R9" s="219">
        <f>R11+R16</f>
        <v>669063.0578219532</v>
      </c>
      <c r="S9" s="219">
        <f>'[1]04B-2020 '!T9</f>
        <v>812510.04018900439</v>
      </c>
      <c r="T9" s="219">
        <f>T11+T16</f>
        <v>816641.43713860249</v>
      </c>
      <c r="U9" s="249">
        <f>D16+D11</f>
        <v>5840832.1244837251</v>
      </c>
    </row>
    <row r="10" spans="1:22" s="246" customFormat="1" ht="24" x14ac:dyDescent="0.2">
      <c r="A10" s="251" t="s">
        <v>7</v>
      </c>
      <c r="B10" s="248" t="s">
        <v>524</v>
      </c>
      <c r="C10" s="219">
        <f t="shared" si="0"/>
        <v>3218150</v>
      </c>
      <c r="D10" s="219">
        <f t="shared" si="0"/>
        <v>3464030</v>
      </c>
      <c r="E10" s="219">
        <f>'[1]04B-2020 '!F10</f>
        <v>25250</v>
      </c>
      <c r="F10" s="219">
        <f>F12+F14</f>
        <v>26430</v>
      </c>
      <c r="G10" s="219">
        <f>'[1]04B-2020 '!H10</f>
        <v>59200</v>
      </c>
      <c r="H10" s="219">
        <f>H12+H14</f>
        <v>66500</v>
      </c>
      <c r="I10" s="219">
        <f>'[1]04B-2020 '!J10</f>
        <v>146900</v>
      </c>
      <c r="J10" s="219">
        <f>J12+J14</f>
        <v>223600</v>
      </c>
      <c r="K10" s="219">
        <f>'[1]04B-2020 '!L10</f>
        <v>322450</v>
      </c>
      <c r="L10" s="219">
        <f>L12+L14</f>
        <v>325850</v>
      </c>
      <c r="M10" s="219">
        <f>'[1]04B-2020 '!N10</f>
        <v>381900</v>
      </c>
      <c r="N10" s="219">
        <f>N12+N14</f>
        <v>384400</v>
      </c>
      <c r="O10" s="219">
        <f>'[1]04B-2020 '!P10</f>
        <v>1929400</v>
      </c>
      <c r="P10" s="219">
        <f>P12+P14</f>
        <v>1886700</v>
      </c>
      <c r="Q10" s="219">
        <f>'[1]04B-2020 '!R10</f>
        <v>163980</v>
      </c>
      <c r="R10" s="219">
        <f>R12+R14</f>
        <v>326880</v>
      </c>
      <c r="S10" s="219">
        <f>'[1]04B-2020 '!T10</f>
        <v>189070</v>
      </c>
      <c r="T10" s="219">
        <f>T12+T14</f>
        <v>223670</v>
      </c>
      <c r="U10" s="252">
        <f>D9-D32</f>
        <v>0</v>
      </c>
    </row>
    <row r="11" spans="1:22" s="246" customFormat="1" ht="24" x14ac:dyDescent="0.2">
      <c r="A11" s="251"/>
      <c r="B11" s="248" t="s">
        <v>96</v>
      </c>
      <c r="C11" s="219">
        <f t="shared" si="0"/>
        <v>1682080.0108414402</v>
      </c>
      <c r="D11" s="219">
        <f t="shared" si="0"/>
        <v>2090150</v>
      </c>
      <c r="E11" s="219">
        <f>'[1]04B-2020 '!F11</f>
        <v>22850</v>
      </c>
      <c r="F11" s="219">
        <f>F13+F15</f>
        <v>24030</v>
      </c>
      <c r="G11" s="219">
        <f>'[1]04B-2020 '!H11</f>
        <v>55025</v>
      </c>
      <c r="H11" s="219">
        <f>H13+H15</f>
        <v>61070</v>
      </c>
      <c r="I11" s="219"/>
      <c r="J11" s="219">
        <f>J13+J15</f>
        <v>196650</v>
      </c>
      <c r="K11" s="219">
        <f>'[1]04B-2020 '!L11</f>
        <v>275847.33995303308</v>
      </c>
      <c r="L11" s="219">
        <f>L13+L15</f>
        <v>276100</v>
      </c>
      <c r="M11" s="219">
        <f>'[1]04B-2020 '!N11</f>
        <v>330438.97082755563</v>
      </c>
      <c r="N11" s="219">
        <f>N13+N15</f>
        <v>318150</v>
      </c>
      <c r="O11" s="219">
        <f>'[1]04B-2020 '!P11</f>
        <v>691242.96448078414</v>
      </c>
      <c r="P11" s="219">
        <f>P13+P15</f>
        <v>738750</v>
      </c>
      <c r="Q11" s="219">
        <f>'[1]04B-2020 '!R11</f>
        <v>141145.73558006747</v>
      </c>
      <c r="R11" s="219">
        <f>R13+R15</f>
        <v>287380</v>
      </c>
      <c r="S11" s="219">
        <f>'[1]04B-2020 '!T11</f>
        <v>165530</v>
      </c>
      <c r="T11" s="219">
        <f>T13+T15</f>
        <v>188020</v>
      </c>
    </row>
    <row r="12" spans="1:22" s="246" customFormat="1" ht="24" x14ac:dyDescent="0.2">
      <c r="A12" s="253">
        <v>1</v>
      </c>
      <c r="B12" s="254" t="s">
        <v>525</v>
      </c>
      <c r="C12" s="220">
        <f t="shared" si="0"/>
        <v>2190000</v>
      </c>
      <c r="D12" s="221">
        <f t="shared" si="0"/>
        <v>2500000</v>
      </c>
      <c r="E12" s="220">
        <f>'[1]04B-2020 '!F12</f>
        <v>3000</v>
      </c>
      <c r="F12" s="220">
        <f>'[1]2021-4a'!F20</f>
        <v>5000</v>
      </c>
      <c r="G12" s="220">
        <f>'[1]04B-2020 '!H12</f>
        <v>10000</v>
      </c>
      <c r="H12" s="220">
        <f>'[1]2021-4a'!H20</f>
        <v>15000</v>
      </c>
      <c r="I12" s="220">
        <f>'[1]04B-2020 '!J12</f>
        <v>100000</v>
      </c>
      <c r="J12" s="220">
        <f>'[1]2021-4a'!J20</f>
        <v>172000</v>
      </c>
      <c r="K12" s="220">
        <f>'[1]04B-2020 '!L12</f>
        <v>250000</v>
      </c>
      <c r="L12" s="220">
        <f>'[1]2021-4a'!L20</f>
        <v>250000</v>
      </c>
      <c r="M12" s="220">
        <f>'[1]04B-2020 '!N12</f>
        <v>230000</v>
      </c>
      <c r="N12" s="220">
        <f>'[1]2021-4a'!N20</f>
        <v>257000</v>
      </c>
      <c r="O12" s="220">
        <f>'[1]04B-2020 '!P12</f>
        <v>1397000</v>
      </c>
      <c r="P12" s="220">
        <f>'[1]2021-4a'!P20</f>
        <v>1395000</v>
      </c>
      <c r="Q12" s="220">
        <f>'[1]04B-2020 '!R12</f>
        <v>100000</v>
      </c>
      <c r="R12" s="220">
        <f>'[1]2021-4a'!R20</f>
        <v>267000</v>
      </c>
      <c r="S12" s="202">
        <f>'[1]04B-2020 '!T12</f>
        <v>100000</v>
      </c>
      <c r="T12" s="220">
        <f>'[1]2021-4a'!T20</f>
        <v>139000</v>
      </c>
    </row>
    <row r="13" spans="1:22" s="246" customFormat="1" ht="24" x14ac:dyDescent="0.2">
      <c r="A13" s="253"/>
      <c r="B13" s="254" t="s">
        <v>526</v>
      </c>
      <c r="C13" s="220">
        <f t="shared" si="0"/>
        <v>902672.57905785274</v>
      </c>
      <c r="D13" s="221">
        <f t="shared" si="0"/>
        <v>1237920</v>
      </c>
      <c r="E13" s="220">
        <f>'[1]04B-2020 '!F13</f>
        <v>2200</v>
      </c>
      <c r="F13" s="220">
        <f>'[1]2021-4a'!F37</f>
        <v>3850</v>
      </c>
      <c r="G13" s="220">
        <f>'[1]04B-2020 '!H13</f>
        <v>8575</v>
      </c>
      <c r="H13" s="220">
        <f>'[1]2021-4a'!H37</f>
        <v>11970</v>
      </c>
      <c r="I13" s="220">
        <f>'[1]04B-2020 '!J13</f>
        <v>90642.568216412314</v>
      </c>
      <c r="J13" s="220">
        <f>'[1]2021-4a'!J37</f>
        <v>147900</v>
      </c>
      <c r="K13" s="220">
        <f>'[1]04B-2020 '!L13</f>
        <v>205897.33995303308</v>
      </c>
      <c r="L13" s="220">
        <f>'[1]2021-4a'!L37</f>
        <v>203500</v>
      </c>
      <c r="M13" s="220">
        <f>'[1]04B-2020 '!N13</f>
        <v>183188.97082755566</v>
      </c>
      <c r="N13" s="220">
        <f>'[1]2021-4a'!N31</f>
        <v>195500</v>
      </c>
      <c r="O13" s="220">
        <f>'[1]04B-2020 '!P13</f>
        <v>252142.96448078417</v>
      </c>
      <c r="P13" s="220">
        <f>'[1]2021-4a'!P31</f>
        <v>337200</v>
      </c>
      <c r="Q13" s="220">
        <f>'[1]04B-2020 '!R13</f>
        <v>80615.73558006747</v>
      </c>
      <c r="R13" s="220">
        <f>'[1]2021-4a'!R31</f>
        <v>231100</v>
      </c>
      <c r="S13" s="202">
        <f>'[1]04B-2020 '!T13</f>
        <v>79410</v>
      </c>
      <c r="T13" s="220">
        <f>'[1]2021-4a'!T31</f>
        <v>106900</v>
      </c>
    </row>
    <row r="14" spans="1:22" s="246" customFormat="1" ht="24" x14ac:dyDescent="0.2">
      <c r="A14" s="253">
        <v>2</v>
      </c>
      <c r="B14" s="254" t="s">
        <v>527</v>
      </c>
      <c r="C14" s="220">
        <f t="shared" si="0"/>
        <v>1028150</v>
      </c>
      <c r="D14" s="221">
        <f t="shared" si="0"/>
        <v>964030</v>
      </c>
      <c r="E14" s="220">
        <f>'[1]04B-2020 '!F14</f>
        <v>22250</v>
      </c>
      <c r="F14" s="220">
        <f>'[1]2021-4a'!F8-'[1]2021-4a'!F20</f>
        <v>21430</v>
      </c>
      <c r="G14" s="220">
        <f>'[1]04B-2020 '!H14</f>
        <v>49200</v>
      </c>
      <c r="H14" s="220">
        <f>'[1]2021-4a'!H8-'[1]2021-4a'!H20</f>
        <v>51500</v>
      </c>
      <c r="I14" s="220">
        <f>'[1]04B-2020 '!J14</f>
        <v>46900</v>
      </c>
      <c r="J14" s="220">
        <f>'[1]2021-4a'!J8-'[1]2021-4a'!J20</f>
        <v>51600</v>
      </c>
      <c r="K14" s="220">
        <f>'[1]04B-2020 '!L14</f>
        <v>72450</v>
      </c>
      <c r="L14" s="220">
        <f>'[1]2021-4a'!L8-'[1]2021-4a'!L20</f>
        <v>75850</v>
      </c>
      <c r="M14" s="220">
        <f>'[1]04B-2020 '!N14</f>
        <v>151900</v>
      </c>
      <c r="N14" s="220">
        <f>'[1]2021-4a'!N8-'[1]2021-4a'!N20</f>
        <v>127400</v>
      </c>
      <c r="O14" s="220">
        <f>'[1]04B-2020 '!P14</f>
        <v>532400</v>
      </c>
      <c r="P14" s="220">
        <f>'[1]2021-4a'!P8-'[1]2021-4a'!P20</f>
        <v>491700</v>
      </c>
      <c r="Q14" s="220">
        <f>'[1]04B-2020 '!R14</f>
        <v>63980</v>
      </c>
      <c r="R14" s="220">
        <f>'[1]2021-4a'!R8-'[1]2021-4a'!R20</f>
        <v>59880</v>
      </c>
      <c r="S14" s="220">
        <f>'[1]04B-2020 '!T14</f>
        <v>89070</v>
      </c>
      <c r="T14" s="220">
        <f>'[1]2021-4a'!T8-'[1]2021-4a'!T20</f>
        <v>84670</v>
      </c>
    </row>
    <row r="15" spans="1:22" s="246" customFormat="1" ht="24" x14ac:dyDescent="0.2">
      <c r="A15" s="253"/>
      <c r="B15" s="254" t="s">
        <v>528</v>
      </c>
      <c r="C15" s="220">
        <f t="shared" si="0"/>
        <v>914600</v>
      </c>
      <c r="D15" s="221">
        <f t="shared" si="0"/>
        <v>852230</v>
      </c>
      <c r="E15" s="220">
        <f>'[1]04B-2020 '!F15</f>
        <v>20650</v>
      </c>
      <c r="F15" s="220">
        <f>'[1]2021-4a'!F32</f>
        <v>20180</v>
      </c>
      <c r="G15" s="220">
        <f>'[1]04B-2020 '!H15</f>
        <v>46450</v>
      </c>
      <c r="H15" s="220">
        <f>'[1]2021-4a'!H32</f>
        <v>49100</v>
      </c>
      <c r="I15" s="220">
        <f>'[1]04B-2020 '!J15</f>
        <v>44550</v>
      </c>
      <c r="J15" s="220">
        <f>'[1]2021-4a'!J32</f>
        <v>48750</v>
      </c>
      <c r="K15" s="220">
        <f>'[1]04B-2020 '!L15</f>
        <v>69950</v>
      </c>
      <c r="L15" s="220">
        <f>'[1]2021-4a'!L32</f>
        <v>72600</v>
      </c>
      <c r="M15" s="220">
        <f>'[1]04B-2020 '!N15</f>
        <v>147250</v>
      </c>
      <c r="N15" s="220">
        <f>'[1]2021-4a'!N32</f>
        <v>122650</v>
      </c>
      <c r="O15" s="220">
        <f>'[1]04B-2020 '!P15</f>
        <v>439100</v>
      </c>
      <c r="P15" s="220">
        <f>'[1]2021-4a'!P32</f>
        <v>401550</v>
      </c>
      <c r="Q15" s="220">
        <f>'[1]04B-2020 '!R15</f>
        <v>60530</v>
      </c>
      <c r="R15" s="220">
        <f>'[1]2021-4a'!R32</f>
        <v>56280</v>
      </c>
      <c r="S15" s="220">
        <f>'[1]04B-2020 '!T15</f>
        <v>86120</v>
      </c>
      <c r="T15" s="220">
        <f>'[1]2021-4a'!T32</f>
        <v>81120</v>
      </c>
    </row>
    <row r="16" spans="1:22" s="256" customFormat="1" ht="24" x14ac:dyDescent="0.2">
      <c r="A16" s="251" t="s">
        <v>51</v>
      </c>
      <c r="B16" s="248" t="s">
        <v>529</v>
      </c>
      <c r="C16" s="219">
        <f t="shared" si="0"/>
        <v>3793197.4053759952</v>
      </c>
      <c r="D16" s="219">
        <f>D17+D24</f>
        <v>3750682.1244837251</v>
      </c>
      <c r="E16" s="219">
        <f>'[1]04B-2020 '!F16</f>
        <v>537648.03370208479</v>
      </c>
      <c r="F16" s="219">
        <f t="shared" ref="F16:T16" si="1">F17+F24</f>
        <v>531815.90730935591</v>
      </c>
      <c r="G16" s="219">
        <f>'[1]04B-2020 '!H16</f>
        <v>504301.44297262479</v>
      </c>
      <c r="H16" s="219">
        <f t="shared" si="1"/>
        <v>500582.34793295822</v>
      </c>
      <c r="I16" s="219">
        <f>'[1]04B-2020 '!J16</f>
        <v>512585.13695237943</v>
      </c>
      <c r="J16" s="219">
        <f t="shared" si="1"/>
        <v>505429.88979306852</v>
      </c>
      <c r="K16" s="219">
        <f>'[1]04B-2020 '!L16</f>
        <v>372647.15827187261</v>
      </c>
      <c r="L16" s="219">
        <f t="shared" si="1"/>
        <v>386373.64151654893</v>
      </c>
      <c r="M16" s="219">
        <f>'[1]04B-2020 '!N16</f>
        <v>652082.18329884915</v>
      </c>
      <c r="N16" s="219">
        <f t="shared" si="1"/>
        <v>660770.11696578213</v>
      </c>
      <c r="O16" s="219">
        <f>'[1]04B-2020 '!P16</f>
        <v>177003.31813483947</v>
      </c>
      <c r="P16" s="219">
        <f t="shared" si="1"/>
        <v>155405.72600545603</v>
      </c>
      <c r="Q16" s="219">
        <f>'[1]04B-2020 '!R16</f>
        <v>389950.09185434051</v>
      </c>
      <c r="R16" s="219">
        <f t="shared" si="1"/>
        <v>381683.05782195326</v>
      </c>
      <c r="S16" s="219">
        <f>'[1]04B-2020 '!T16</f>
        <v>646980.04018900439</v>
      </c>
      <c r="T16" s="219">
        <f t="shared" si="1"/>
        <v>628621.43713860249</v>
      </c>
      <c r="U16" s="255">
        <f t="shared" ref="U16:U24" si="2">F16+H16+J16+L16+N16+P16+R16+T16</f>
        <v>3750682.1244837255</v>
      </c>
      <c r="V16" s="255">
        <f>U16-D16</f>
        <v>0</v>
      </c>
    </row>
    <row r="17" spans="1:22" s="250" customFormat="1" x14ac:dyDescent="0.2">
      <c r="A17" s="247">
        <v>1</v>
      </c>
      <c r="B17" s="257" t="s">
        <v>530</v>
      </c>
      <c r="C17" s="222">
        <f>C18+C19+C20+C21+C23</f>
        <v>3161204.1287590722</v>
      </c>
      <c r="D17" s="222">
        <f>D18+D19+D20+D21+D23+D22</f>
        <v>3150702.2262571887</v>
      </c>
      <c r="E17" s="222">
        <f>E18+E19+E20+E21+E23</f>
        <v>427844.60151117062</v>
      </c>
      <c r="F17" s="222">
        <f>F18+F19+F20+F21+F23</f>
        <v>427844.60151117062</v>
      </c>
      <c r="G17" s="222">
        <f t="shared" ref="G17:T17" si="3">G18+G19+G20+G21+G23</f>
        <v>419007.96802873921</v>
      </c>
      <c r="H17" s="222">
        <f t="shared" si="3"/>
        <v>419007.96802873921</v>
      </c>
      <c r="I17" s="222">
        <f t="shared" si="3"/>
        <v>423150.02965453669</v>
      </c>
      <c r="J17" s="222">
        <f t="shared" si="3"/>
        <v>423150.02965453669</v>
      </c>
      <c r="K17" s="222">
        <f t="shared" si="3"/>
        <v>299515.37792929326</v>
      </c>
      <c r="L17" s="222">
        <f t="shared" si="3"/>
        <v>299515.37792929326</v>
      </c>
      <c r="M17" s="222">
        <f t="shared" si="3"/>
        <v>588268.05482600757</v>
      </c>
      <c r="N17" s="222">
        <f t="shared" si="3"/>
        <v>588268.05482600757</v>
      </c>
      <c r="O17" s="222">
        <f t="shared" si="3"/>
        <v>150405.72600545603</v>
      </c>
      <c r="P17" s="222">
        <f>P18+P19+P20+P21+P23+P22</f>
        <v>128299.36531933257</v>
      </c>
      <c r="Q17" s="222">
        <f t="shared" si="3"/>
        <v>327489.49638723466</v>
      </c>
      <c r="R17" s="222">
        <f t="shared" si="3"/>
        <v>327489.49638723466</v>
      </c>
      <c r="S17" s="222">
        <f t="shared" si="3"/>
        <v>537127.33260087436</v>
      </c>
      <c r="T17" s="222">
        <f t="shared" si="3"/>
        <v>537127.33260087436</v>
      </c>
      <c r="U17" s="252">
        <f t="shared" si="2"/>
        <v>3150702.2262571887</v>
      </c>
      <c r="V17" s="249">
        <f>U17+U24</f>
        <v>3750682.1244837251</v>
      </c>
    </row>
    <row r="18" spans="1:22" s="246" customFormat="1" ht="24" hidden="1" x14ac:dyDescent="0.2">
      <c r="A18" s="253" t="s">
        <v>9</v>
      </c>
      <c r="B18" s="258" t="s">
        <v>548</v>
      </c>
      <c r="C18" s="221">
        <f t="shared" si="0"/>
        <v>3161204.1287590722</v>
      </c>
      <c r="D18" s="221">
        <f t="shared" si="0"/>
        <v>3161204.1287590722</v>
      </c>
      <c r="E18" s="221">
        <f>'[1]04B-2020 '!F18</f>
        <v>425746.94056317065</v>
      </c>
      <c r="F18" s="221">
        <f>E18</f>
        <v>425746.94056317065</v>
      </c>
      <c r="G18" s="221">
        <f>'[1]04B-2020 '!H18</f>
        <v>417735.07031873916</v>
      </c>
      <c r="H18" s="221">
        <f>G18</f>
        <v>417735.07031873916</v>
      </c>
      <c r="I18" s="221">
        <f>'[1]04B-2020 '!J18</f>
        <v>421556.62608453666</v>
      </c>
      <c r="J18" s="221">
        <f>'[1]04B-2020 '!J18</f>
        <v>421556.62608453666</v>
      </c>
      <c r="K18" s="221">
        <f>'[1]04B-2020 '!L18</f>
        <v>297545.92732329323</v>
      </c>
      <c r="L18" s="221">
        <f>K18</f>
        <v>297545.92732329323</v>
      </c>
      <c r="M18" s="221">
        <f>'[1]04B-2020 '!N18</f>
        <v>587211.84359776753</v>
      </c>
      <c r="N18" s="221">
        <f>M18</f>
        <v>587211.84359776753</v>
      </c>
      <c r="O18" s="221">
        <f>'[1]04B-2020 '!P18</f>
        <v>150519.05255145603</v>
      </c>
      <c r="P18" s="221">
        <f>O18</f>
        <v>150519.05255145603</v>
      </c>
      <c r="Q18" s="221">
        <f>'[1]04B-2020 '!R18</f>
        <v>325186.53148123465</v>
      </c>
      <c r="R18" s="221">
        <f>Q18</f>
        <v>325186.53148123465</v>
      </c>
      <c r="S18" s="221">
        <f>'[1]04B-2020 '!T18</f>
        <v>535702.13683887443</v>
      </c>
      <c r="T18" s="221">
        <f>S18</f>
        <v>535702.13683887443</v>
      </c>
      <c r="U18" s="252">
        <f t="shared" si="2"/>
        <v>3161204.1287590722</v>
      </c>
    </row>
    <row r="19" spans="1:22" s="246" customFormat="1" ht="24" hidden="1" x14ac:dyDescent="0.2">
      <c r="A19" s="253" t="s">
        <v>11</v>
      </c>
      <c r="B19" s="258" t="s">
        <v>549</v>
      </c>
      <c r="C19" s="221"/>
      <c r="D19" s="221">
        <f t="shared" si="0"/>
        <v>-22782.533714000001</v>
      </c>
      <c r="E19" s="221">
        <f>'[1]04B-2020 '!F19</f>
        <v>-2254</v>
      </c>
      <c r="F19" s="221">
        <f>-2254</f>
        <v>-2254</v>
      </c>
      <c r="G19" s="221">
        <f>'[1]04B-2020 '!H19</f>
        <v>-3212.6835700000001</v>
      </c>
      <c r="H19" s="221">
        <f>-'[1]KP DAN SO 2020'!T14</f>
        <v>-3212.6835700000001</v>
      </c>
      <c r="I19" s="221">
        <f>'[1]04B-2020 '!J19</f>
        <v>-2707.9471619999999</v>
      </c>
      <c r="J19" s="221">
        <f>'[1]04B-2020 '!J19</f>
        <v>-2707.9471619999999</v>
      </c>
      <c r="K19" s="221">
        <f>'[1]04B-2020 '!L19</f>
        <v>-2340.101682</v>
      </c>
      <c r="L19" s="221">
        <f>-'[1]KP DAN SO 2020'!T13</f>
        <v>-2340.101682</v>
      </c>
      <c r="M19" s="221">
        <f>'[1]04B-2020 '!N19</f>
        <v>-4022.1019259999998</v>
      </c>
      <c r="N19" s="221">
        <f>-'[1]KP DAN SO 2020'!T11</f>
        <v>-4022.1019259999998</v>
      </c>
      <c r="O19" s="221">
        <f>'[1]04B-2020 '!P19</f>
        <v>-2423.8996499999994</v>
      </c>
      <c r="P19" s="221">
        <f>-'[1]KP DAN SO 2020'!T10</f>
        <v>-2423.8996499999994</v>
      </c>
      <c r="Q19" s="221">
        <f>'[1]04B-2020 '!R19</f>
        <v>-2189.8571099999999</v>
      </c>
      <c r="R19" s="221">
        <f>-'[1]KP DAN SO 2020'!T9</f>
        <v>-2189.8571099999999</v>
      </c>
      <c r="S19" s="221">
        <f>'[1]04B-2020 '!T19</f>
        <v>-3631.942614</v>
      </c>
      <c r="T19" s="221">
        <f>-'[1]KP DAN SO 2020'!T8</f>
        <v>-3631.942614</v>
      </c>
      <c r="U19" s="252">
        <f t="shared" si="2"/>
        <v>-22782.533714000001</v>
      </c>
    </row>
    <row r="20" spans="1:22" s="246" customFormat="1" ht="24" hidden="1" x14ac:dyDescent="0.2">
      <c r="A20" s="253" t="s">
        <v>13</v>
      </c>
      <c r="B20" s="258" t="s">
        <v>550</v>
      </c>
      <c r="C20" s="221"/>
      <c r="D20" s="221">
        <f t="shared" si="0"/>
        <v>2001.3921799999998</v>
      </c>
      <c r="E20" s="221">
        <f>'[1]04B-2020 '!F20</f>
        <v>228.02717199999998</v>
      </c>
      <c r="F20" s="221">
        <f>'[1]KP BVTV, TT 2020'!S13</f>
        <v>228.02717199999998</v>
      </c>
      <c r="G20" s="221">
        <f>'[1]04B-2020 '!H20</f>
        <v>224.27750799999998</v>
      </c>
      <c r="H20" s="221">
        <f>'[1]KP BVTV, TT 2020'!S14</f>
        <v>224.27750799999998</v>
      </c>
      <c r="I20" s="221">
        <f>'[1]04B-2020 '!J20</f>
        <v>201.60271599999999</v>
      </c>
      <c r="J20" s="221">
        <f>'[1]04B-2020 '!J20</f>
        <v>201.60271599999999</v>
      </c>
      <c r="K20" s="221">
        <f>'[1]04B-2020 '!L20</f>
        <v>209.80427199999997</v>
      </c>
      <c r="L20" s="221">
        <f>'[1]KP BVTV, TT 2020'!S16</f>
        <v>209.80427199999997</v>
      </c>
      <c r="M20" s="221">
        <f>'[1]04B-2020 '!N20</f>
        <v>312.92498399999999</v>
      </c>
      <c r="N20" s="221">
        <f>'[1]KP BVTV, TT 2020'!S17</f>
        <v>312.92498399999999</v>
      </c>
      <c r="O20" s="221">
        <f>'[1]04B-2020 '!P20</f>
        <v>123.08667200000002</v>
      </c>
      <c r="P20" s="221">
        <f>'[1]KP BVTV, TT 2020'!S18</f>
        <v>123.08667200000002</v>
      </c>
      <c r="Q20" s="221">
        <f>'[1]04B-2020 '!R20</f>
        <v>315.67718399999995</v>
      </c>
      <c r="R20" s="221">
        <f>'[1]KP BVTV, TT 2020'!S19</f>
        <v>315.67718399999995</v>
      </c>
      <c r="S20" s="221">
        <f>'[1]04B-2020 '!T20</f>
        <v>385.99167199999999</v>
      </c>
      <c r="T20" s="221">
        <f>'[1]KP BVTV, TT 2020'!S20</f>
        <v>385.99167199999999</v>
      </c>
      <c r="U20" s="252">
        <f t="shared" si="2"/>
        <v>2001.3921799999998</v>
      </c>
    </row>
    <row r="21" spans="1:22" s="246" customFormat="1" ht="24" hidden="1" x14ac:dyDescent="0.2">
      <c r="A21" s="253" t="s">
        <v>15</v>
      </c>
      <c r="B21" s="258" t="s">
        <v>551</v>
      </c>
      <c r="C21" s="221"/>
      <c r="D21" s="221">
        <f t="shared" si="0"/>
        <v>1385.5997182399999</v>
      </c>
      <c r="E21" s="221">
        <f>'[1]04B-2020 '!F21</f>
        <v>123.63377599999998</v>
      </c>
      <c r="F21" s="221">
        <f>'[1]KP THU Y, CN 2020'!S13</f>
        <v>123.63377599999998</v>
      </c>
      <c r="G21" s="221">
        <f>'[1]04B-2020 '!H21</f>
        <v>261.30377199999998</v>
      </c>
      <c r="H21" s="221">
        <f>'[1]KP THU Y, CN 2020'!S14</f>
        <v>261.30377199999998</v>
      </c>
      <c r="I21" s="221">
        <f>'[1]04B-2020 '!J21</f>
        <v>99.748015999999993</v>
      </c>
      <c r="J21" s="221">
        <f>'[1]04B-2020 '!J21</f>
        <v>99.748015999999993</v>
      </c>
      <c r="K21" s="221">
        <f>'[1]04B-2020 '!L21</f>
        <v>99.748015999999993</v>
      </c>
      <c r="L21" s="221">
        <f>'[1]KP THU Y, CN 2020'!S16</f>
        <v>99.748015999999993</v>
      </c>
      <c r="M21" s="221">
        <f>'[1]04B-2020 '!N21</f>
        <v>265.38817023999997</v>
      </c>
      <c r="N21" s="221">
        <f>'[1]KP THU Y, CN 2020'!S17</f>
        <v>265.38817023999997</v>
      </c>
      <c r="O21" s="221">
        <f>'[1]04B-2020 '!P21</f>
        <v>187.48643199999998</v>
      </c>
      <c r="P21" s="221">
        <f>'[1]KP THU Y, CN 2020'!S18</f>
        <v>187.48643199999998</v>
      </c>
      <c r="Q21" s="221">
        <f>'[1]04B-2020 '!R21</f>
        <v>177.14483199999998</v>
      </c>
      <c r="R21" s="221">
        <f>'[1]KP THU Y, CN 2020'!S19</f>
        <v>177.14483199999998</v>
      </c>
      <c r="S21" s="221">
        <f>'[1]04B-2020 '!T21</f>
        <v>171.146704</v>
      </c>
      <c r="T21" s="221">
        <f>'[1]KP THU Y, CN 2020'!S20</f>
        <v>171.146704</v>
      </c>
      <c r="U21" s="252">
        <f t="shared" si="2"/>
        <v>1385.5997182399999</v>
      </c>
    </row>
    <row r="22" spans="1:22" s="246" customFormat="1" hidden="1" x14ac:dyDescent="0.2">
      <c r="A22" s="253" t="s">
        <v>17</v>
      </c>
      <c r="B22" s="259" t="s">
        <v>552</v>
      </c>
      <c r="C22" s="221"/>
      <c r="D22" s="221">
        <f t="shared" si="0"/>
        <v>-22106.360686123451</v>
      </c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>
        <f>-P27</f>
        <v>-22106.360686123451</v>
      </c>
      <c r="Q22" s="221"/>
      <c r="R22" s="221"/>
      <c r="S22" s="221"/>
      <c r="T22" s="221"/>
      <c r="U22" s="252"/>
    </row>
    <row r="23" spans="1:22" s="246" customFormat="1" ht="24" hidden="1" x14ac:dyDescent="0.2">
      <c r="A23" s="253" t="s">
        <v>19</v>
      </c>
      <c r="B23" s="258" t="s">
        <v>553</v>
      </c>
      <c r="C23" s="221"/>
      <c r="D23" s="221">
        <f t="shared" si="0"/>
        <v>31000</v>
      </c>
      <c r="E23" s="221">
        <f>'[1]04B-2020 '!F22</f>
        <v>4000</v>
      </c>
      <c r="F23" s="221">
        <f>E23</f>
        <v>4000</v>
      </c>
      <c r="G23" s="221">
        <f>'[1]04B-2020 '!H22</f>
        <v>4000</v>
      </c>
      <c r="H23" s="221">
        <f>G23</f>
        <v>4000</v>
      </c>
      <c r="I23" s="221">
        <f>'[1]04B-2020 '!J22</f>
        <v>4000</v>
      </c>
      <c r="J23" s="221">
        <f>I23</f>
        <v>4000</v>
      </c>
      <c r="K23" s="221">
        <f>'[1]04B-2020 '!L22</f>
        <v>4000</v>
      </c>
      <c r="L23" s="221">
        <f>K23</f>
        <v>4000</v>
      </c>
      <c r="M23" s="221">
        <f>'[1]04B-2020 '!N22</f>
        <v>4500</v>
      </c>
      <c r="N23" s="221">
        <f>M23</f>
        <v>4500</v>
      </c>
      <c r="O23" s="221">
        <f>'[1]04B-2020 '!P22</f>
        <v>2000</v>
      </c>
      <c r="P23" s="221">
        <f>O23</f>
        <v>2000</v>
      </c>
      <c r="Q23" s="221">
        <f>'[1]04B-2020 '!R22</f>
        <v>4000</v>
      </c>
      <c r="R23" s="221">
        <f>Q23</f>
        <v>4000</v>
      </c>
      <c r="S23" s="221">
        <f>'[1]04B-2020 '!T22</f>
        <v>4500</v>
      </c>
      <c r="T23" s="221">
        <f>S23</f>
        <v>4500</v>
      </c>
      <c r="U23" s="252">
        <f t="shared" si="2"/>
        <v>31000</v>
      </c>
    </row>
    <row r="24" spans="1:22" s="256" customFormat="1" x14ac:dyDescent="0.2">
      <c r="A24" s="260">
        <v>2</v>
      </c>
      <c r="B24" s="248" t="s">
        <v>531</v>
      </c>
      <c r="C24" s="219">
        <f t="shared" ref="C24:D39" si="4">E24+G24+I24+K24+M24+O24+Q24+S24</f>
        <v>620388.81843268278</v>
      </c>
      <c r="D24" s="219">
        <f>D25+D26+D27</f>
        <v>599979.89822653658</v>
      </c>
      <c r="E24" s="219">
        <f>'[1]04B-2020 '!F23</f>
        <v>109803.43219091422</v>
      </c>
      <c r="F24" s="219">
        <f>F25+F26+F27</f>
        <v>103971.30579818529</v>
      </c>
      <c r="G24" s="219">
        <f>'[1]04B-2020 '!H23</f>
        <v>85293.47494388558</v>
      </c>
      <c r="H24" s="219">
        <f>H25+H26+H27</f>
        <v>81574.379904219022</v>
      </c>
      <c r="I24" s="219">
        <f>I25+I26+I27</f>
        <v>89435.107297842755</v>
      </c>
      <c r="J24" s="219">
        <f>J25+J26+J27</f>
        <v>82279.860138531818</v>
      </c>
      <c r="K24" s="219">
        <f>'[1]04B-2020 '!L23</f>
        <v>73131.780342579368</v>
      </c>
      <c r="L24" s="219">
        <f>L25+L26+L27</f>
        <v>86858.2635872557</v>
      </c>
      <c r="M24" s="219">
        <f t="shared" ref="M24:S24" si="5">M25+M26+M27</f>
        <v>63814.128472841578</v>
      </c>
      <c r="N24" s="219">
        <f>N25+N26+N27</f>
        <v>72502.062139774614</v>
      </c>
      <c r="O24" s="219">
        <f t="shared" si="5"/>
        <v>26597.59212938344</v>
      </c>
      <c r="P24" s="219">
        <f>P25+P26+P27</f>
        <v>27106.360686123451</v>
      </c>
      <c r="Q24" s="219">
        <f t="shared" si="5"/>
        <v>62460.595467105857</v>
      </c>
      <c r="R24" s="219">
        <f>R25+R26+R27</f>
        <v>54193.561434718584</v>
      </c>
      <c r="S24" s="219">
        <f t="shared" si="5"/>
        <v>109852.70758813004</v>
      </c>
      <c r="T24" s="219">
        <f>T25+T26+T27</f>
        <v>91494.104537728126</v>
      </c>
      <c r="U24" s="255">
        <f t="shared" si="2"/>
        <v>599979.89822653658</v>
      </c>
    </row>
    <row r="25" spans="1:22" s="263" customFormat="1" ht="24" hidden="1" x14ac:dyDescent="0.2">
      <c r="A25" s="261" t="s">
        <v>69</v>
      </c>
      <c r="B25" s="262" t="s">
        <v>554</v>
      </c>
      <c r="C25" s="231">
        <f t="shared" si="4"/>
        <v>40000</v>
      </c>
      <c r="D25" s="231">
        <f t="shared" si="4"/>
        <v>40000</v>
      </c>
      <c r="E25" s="232">
        <f>'[1]04B-2020 '!F24</f>
        <v>5000</v>
      </c>
      <c r="F25" s="232">
        <f>E25</f>
        <v>5000</v>
      </c>
      <c r="G25" s="232">
        <f>'[1]04B-2020 '!H24</f>
        <v>5000</v>
      </c>
      <c r="H25" s="232">
        <f>G25</f>
        <v>5000</v>
      </c>
      <c r="I25" s="232">
        <f>'[1]04B-2020 '!J24</f>
        <v>5000</v>
      </c>
      <c r="J25" s="232">
        <f>'[1]04B-2020 '!J24</f>
        <v>5000</v>
      </c>
      <c r="K25" s="232">
        <f>'[1]04B-2020 '!L24</f>
        <v>5000</v>
      </c>
      <c r="L25" s="232">
        <f>K25</f>
        <v>5000</v>
      </c>
      <c r="M25" s="232">
        <f>'[1]04B-2020 '!N24</f>
        <v>5000</v>
      </c>
      <c r="N25" s="232">
        <f>M25</f>
        <v>5000</v>
      </c>
      <c r="O25" s="232">
        <f>'[1]04B-2020 '!P24</f>
        <v>5000</v>
      </c>
      <c r="P25" s="232">
        <f>O25</f>
        <v>5000</v>
      </c>
      <c r="Q25" s="232">
        <f>'[1]04B-2020 '!R24</f>
        <v>5000</v>
      </c>
      <c r="R25" s="232">
        <f>Q25</f>
        <v>5000</v>
      </c>
      <c r="S25" s="232">
        <f>'[1]04B-2020 '!T24</f>
        <v>5000</v>
      </c>
      <c r="T25" s="232">
        <f>R25</f>
        <v>5000</v>
      </c>
    </row>
    <row r="26" spans="1:22" s="263" customFormat="1" ht="36" hidden="1" x14ac:dyDescent="0.2">
      <c r="A26" s="261" t="s">
        <v>70</v>
      </c>
      <c r="B26" s="264" t="s">
        <v>555</v>
      </c>
      <c r="C26" s="231">
        <f t="shared" si="4"/>
        <v>325473.65030145016</v>
      </c>
      <c r="D26" s="231">
        <f t="shared" si="4"/>
        <v>295961.61436991132</v>
      </c>
      <c r="E26" s="232">
        <f>'[1]04B-2020 '!F25</f>
        <v>54834.671654232981</v>
      </c>
      <c r="F26" s="232">
        <f>'[1]MT HTPTX 21'!K9</f>
        <v>55570.762178632976</v>
      </c>
      <c r="G26" s="232">
        <f>'[1]04B-2020 '!H25</f>
        <v>49675.941044160638</v>
      </c>
      <c r="H26" s="232">
        <f>'[1]MT HTPTX 21'!T9</f>
        <v>46773.56664416063</v>
      </c>
      <c r="I26" s="232">
        <f>'[1]04B-2020 '!J25</f>
        <v>63330.420861252067</v>
      </c>
      <c r="J26" s="232">
        <f>'[1]MT HTPTX 21'!AC9</f>
        <v>54493.442581252071</v>
      </c>
      <c r="K26" s="232">
        <f>'[1]04B-2020 '!L25</f>
        <v>47135.344564175066</v>
      </c>
      <c r="L26" s="232">
        <f>'[1]MT HTPTX 21'!AL9</f>
        <v>53935.41417611792</v>
      </c>
      <c r="M26" s="232">
        <f>'[1]04B-2020 '!N25</f>
        <v>23181.070428464925</v>
      </c>
      <c r="N26" s="232">
        <f>'[1]MT HTPTX 21'!AU9</f>
        <v>16315.465289357424</v>
      </c>
      <c r="O26" s="232">
        <f>'[1]04B-2020 '!P25</f>
        <v>0</v>
      </c>
      <c r="P26" s="232">
        <f>'[1]BSMT HUYEN 2020'!BD9</f>
        <v>0</v>
      </c>
      <c r="Q26" s="232">
        <f>'[1]04B-2020 '!R25</f>
        <v>34000.863382955285</v>
      </c>
      <c r="R26" s="232">
        <f>'[1]MT HTPTX 21'!BM9</f>
        <v>19386.259930464905</v>
      </c>
      <c r="S26" s="232">
        <f>'[1]04B-2020 '!T25</f>
        <v>53315.338366209195</v>
      </c>
      <c r="T26" s="232">
        <f>'[1]MT HTPTX 21'!BV9</f>
        <v>49486.70356992539</v>
      </c>
      <c r="U26" s="265">
        <f>F26+H26+J26+L26+N26+P26+R26+T26</f>
        <v>295961.61436991132</v>
      </c>
    </row>
    <row r="27" spans="1:22" s="263" customFormat="1" ht="24" hidden="1" x14ac:dyDescent="0.2">
      <c r="A27" s="261" t="s">
        <v>71</v>
      </c>
      <c r="B27" s="262" t="s">
        <v>556</v>
      </c>
      <c r="C27" s="231">
        <f t="shared" si="4"/>
        <v>254915.16813123267</v>
      </c>
      <c r="D27" s="231">
        <f t="shared" si="4"/>
        <v>264018.28385662526</v>
      </c>
      <c r="E27" s="232">
        <f t="shared" ref="E27:S27" si="6">E28+E29</f>
        <v>49968.760536681235</v>
      </c>
      <c r="F27" s="232">
        <f>F28+F29</f>
        <v>43400.543619552307</v>
      </c>
      <c r="G27" s="232">
        <f t="shared" si="6"/>
        <v>30617.533899724935</v>
      </c>
      <c r="H27" s="232">
        <f>H28+H29</f>
        <v>29800.813260058392</v>
      </c>
      <c r="I27" s="232">
        <f>'[1]04B-2020 '!J26</f>
        <v>21104.686436590699</v>
      </c>
      <c r="J27" s="232">
        <f>J28+J29</f>
        <v>22786.417557279743</v>
      </c>
      <c r="K27" s="232">
        <f t="shared" si="6"/>
        <v>20996.435778404299</v>
      </c>
      <c r="L27" s="232">
        <f>L28+L29</f>
        <v>27922.849411137784</v>
      </c>
      <c r="M27" s="232">
        <f t="shared" si="6"/>
        <v>35633.058044376652</v>
      </c>
      <c r="N27" s="232">
        <f>N28+N29</f>
        <v>51186.596850417191</v>
      </c>
      <c r="O27" s="232">
        <f t="shared" si="6"/>
        <v>21597.59212938344</v>
      </c>
      <c r="P27" s="232">
        <f>'[1]MT HTPTX 21'!BD8</f>
        <v>22106.360686123451</v>
      </c>
      <c r="Q27" s="232">
        <f t="shared" si="6"/>
        <v>23459.732084150575</v>
      </c>
      <c r="R27" s="232">
        <f>R28+R29</f>
        <v>29807.301504253679</v>
      </c>
      <c r="S27" s="232">
        <f t="shared" si="6"/>
        <v>51537.369221920846</v>
      </c>
      <c r="T27" s="232">
        <f>T28+T29</f>
        <v>37007.400967802729</v>
      </c>
      <c r="U27" s="265">
        <f>F27+H27+J27+L27+N27+P27+R27+T27</f>
        <v>264018.28385662526</v>
      </c>
    </row>
    <row r="28" spans="1:22" s="259" customFormat="1" hidden="1" x14ac:dyDescent="0.2">
      <c r="A28" s="266" t="s">
        <v>62</v>
      </c>
      <c r="B28" s="267" t="s">
        <v>557</v>
      </c>
      <c r="C28" s="233">
        <f t="shared" si="4"/>
        <v>171269.56813123269</v>
      </c>
      <c r="D28" s="234">
        <f t="shared" si="4"/>
        <v>128244.1013098939</v>
      </c>
      <c r="E28" s="235">
        <f>'[1]04B-2020 '!F27</f>
        <v>42188.115257859419</v>
      </c>
      <c r="F28" s="235">
        <f>'[1]MT HTPTX 21'!K11</f>
        <v>32108.681476475856</v>
      </c>
      <c r="G28" s="235">
        <f>'[1]04B-2020 '!H27</f>
        <v>20693.115091716958</v>
      </c>
      <c r="H28" s="235">
        <f>'[1]MT HTPTX 21'!T11</f>
        <v>17449.407058031986</v>
      </c>
      <c r="I28" s="235">
        <f>'[1]04B-2020 '!J27</f>
        <v>13171.655394172965</v>
      </c>
      <c r="J28" s="235">
        <f>'[1]MT HTPTX 21'!AC11</f>
        <v>8767.7913061283762</v>
      </c>
      <c r="K28" s="235">
        <f>'[1]04B-2020 '!L27</f>
        <v>10433.243065356819</v>
      </c>
      <c r="L28" s="235">
        <f>'[1]MT HTPTX 21'!AL11</f>
        <v>9794.0199975670148</v>
      </c>
      <c r="M28" s="235">
        <f>'[1]04B-2020 '!N27</f>
        <v>19788.85124833462</v>
      </c>
      <c r="N28" s="235">
        <f>'[1]MT HTPTX 21'!AU11</f>
        <v>30873.51180282739</v>
      </c>
      <c r="O28" s="235">
        <f>'[1]04B-2020 '!P27</f>
        <v>13119.664623055296</v>
      </c>
      <c r="P28" s="235"/>
      <c r="Q28" s="235">
        <f>'[1]04B-2020 '!R27</f>
        <v>13932.348445276602</v>
      </c>
      <c r="R28" s="235">
        <f>'[1]MT HTPTX 21'!BM11</f>
        <v>13187.390389731108</v>
      </c>
      <c r="S28" s="236">
        <f>'[1]04B-2020 '!T27</f>
        <v>37942.575005459999</v>
      </c>
      <c r="T28" s="236">
        <f>'[1]MT HTPTX 21'!BV11</f>
        <v>16063.299279132172</v>
      </c>
      <c r="U28" s="265">
        <f>F28+H28+J28+L28+N28+P28+R28+T28</f>
        <v>128244.1013098939</v>
      </c>
    </row>
    <row r="29" spans="1:22" s="259" customFormat="1" ht="24" hidden="1" x14ac:dyDescent="0.2">
      <c r="A29" s="266" t="s">
        <v>62</v>
      </c>
      <c r="B29" s="267" t="s">
        <v>558</v>
      </c>
      <c r="C29" s="233">
        <f t="shared" si="4"/>
        <v>83645.599999999991</v>
      </c>
      <c r="D29" s="234">
        <f t="shared" si="4"/>
        <v>113667.82186060792</v>
      </c>
      <c r="E29" s="235">
        <f>'[1]04B-2020 '!F28</f>
        <v>7780.6452788218148</v>
      </c>
      <c r="F29" s="235">
        <f>'[1]MT HTPTX 21'!K30</f>
        <v>11291.862143076451</v>
      </c>
      <c r="G29" s="235">
        <f>'[1]04B-2020 '!H28</f>
        <v>9924.4188080079766</v>
      </c>
      <c r="H29" s="235">
        <f>'[1]MT HTPTX 21'!T30</f>
        <v>12351.406202026405</v>
      </c>
      <c r="I29" s="235">
        <f>'[1]04B-2020 '!J28</f>
        <v>7933.0310424177333</v>
      </c>
      <c r="J29" s="235">
        <f>'[1]MT HTPTX 21'!AC30</f>
        <v>14018.626251151367</v>
      </c>
      <c r="K29" s="235">
        <f>'[1]04B-2020 '!L28</f>
        <v>10563.19271304748</v>
      </c>
      <c r="L29" s="235">
        <f>'[1]MT HTPTX 21'!AL30</f>
        <v>18128.829413570769</v>
      </c>
      <c r="M29" s="235">
        <f>'[1]04B-2020 '!N28</f>
        <v>15844.206796042034</v>
      </c>
      <c r="N29" s="235">
        <f>'[1]MT HTPTX 21'!AU30</f>
        <v>20313.085047589804</v>
      </c>
      <c r="O29" s="235">
        <f>'[1]04B-2020 '!P28</f>
        <v>8477.927506328142</v>
      </c>
      <c r="P29" s="235"/>
      <c r="Q29" s="235">
        <f>'[1]04B-2020 '!R28</f>
        <v>9527.3836388739728</v>
      </c>
      <c r="R29" s="235">
        <f>'[1]MT HTPTX 21'!BM30</f>
        <v>16619.911114522569</v>
      </c>
      <c r="S29" s="236">
        <f>'[1]04B-2020 '!T28</f>
        <v>13594.794216460843</v>
      </c>
      <c r="T29" s="236">
        <f>'[1]MT HTPTX 21'!BV30</f>
        <v>20944.101688670555</v>
      </c>
      <c r="U29" s="265">
        <f>F29+H29+J29+L29+N29+P29+R29+T29</f>
        <v>113667.82186060792</v>
      </c>
    </row>
    <row r="30" spans="1:22" s="270" customFormat="1" hidden="1" x14ac:dyDescent="0.2">
      <c r="A30" s="268"/>
      <c r="B30" s="269"/>
      <c r="C30" s="237"/>
      <c r="D30" s="219">
        <f t="shared" si="4"/>
        <v>0</v>
      </c>
      <c r="E30" s="238">
        <f>'[1]04B-2020 '!F29</f>
        <v>0</v>
      </c>
      <c r="F30" s="238"/>
      <c r="G30" s="238">
        <f>'[1]04B-2020 '!H29</f>
        <v>0</v>
      </c>
      <c r="H30" s="238"/>
      <c r="I30" s="238">
        <f>'[1]04B-2020 '!J29</f>
        <v>0</v>
      </c>
      <c r="J30" s="238">
        <f>'[1]04B-2020 '!J29</f>
        <v>0</v>
      </c>
      <c r="K30" s="238">
        <f>'[1]04B-2020 '!L29</f>
        <v>0</v>
      </c>
      <c r="L30" s="238"/>
      <c r="M30" s="238">
        <f>'[1]04B-2020 '!N29</f>
        <v>0</v>
      </c>
      <c r="N30" s="238"/>
      <c r="O30" s="238">
        <f>'[1]04B-2020 '!P29</f>
        <v>0</v>
      </c>
      <c r="P30" s="238"/>
      <c r="Q30" s="238">
        <f>'[1]04B-2020 '!R29</f>
        <v>0</v>
      </c>
      <c r="R30" s="238"/>
      <c r="S30" s="208">
        <f>'[1]04B-2020 '!T29</f>
        <v>0</v>
      </c>
      <c r="T30" s="239"/>
    </row>
    <row r="31" spans="1:22" s="246" customFormat="1" hidden="1" x14ac:dyDescent="0.2">
      <c r="A31" s="271"/>
      <c r="B31" s="240"/>
      <c r="C31" s="223"/>
      <c r="D31" s="219">
        <f t="shared" si="4"/>
        <v>0</v>
      </c>
      <c r="E31" s="220">
        <f>'[1]04B-2020 '!F30</f>
        <v>0</v>
      </c>
      <c r="F31" s="220"/>
      <c r="G31" s="220">
        <f>'[1]04B-2020 '!H30</f>
        <v>0</v>
      </c>
      <c r="H31" s="220"/>
      <c r="I31" s="220">
        <f>'[1]04B-2020 '!J30</f>
        <v>0</v>
      </c>
      <c r="J31" s="220">
        <f>'[1]04B-2020 '!J30</f>
        <v>0</v>
      </c>
      <c r="K31" s="220">
        <f>'[1]04B-2020 '!L30</f>
        <v>0</v>
      </c>
      <c r="L31" s="220"/>
      <c r="M31" s="220">
        <f>'[1]04B-2020 '!N30</f>
        <v>0</v>
      </c>
      <c r="N31" s="220"/>
      <c r="O31" s="220">
        <f>'[1]04B-2020 '!P30</f>
        <v>0</v>
      </c>
      <c r="P31" s="220"/>
      <c r="Q31" s="220">
        <f>'[1]04B-2020 '!R30</f>
        <v>0</v>
      </c>
      <c r="R31" s="220"/>
      <c r="S31" s="202">
        <f>'[1]04B-2020 '!T30</f>
        <v>0</v>
      </c>
      <c r="T31" s="240"/>
    </row>
    <row r="32" spans="1:22" s="272" customFormat="1" ht="24" x14ac:dyDescent="0.2">
      <c r="A32" s="251" t="s">
        <v>85</v>
      </c>
      <c r="B32" s="248" t="s">
        <v>532</v>
      </c>
      <c r="C32" s="219">
        <f t="shared" ref="C32:D51" si="7">E32+G32+I32+K32+M32+O32+Q32+S32</f>
        <v>5610469.9844338475</v>
      </c>
      <c r="D32" s="219">
        <f t="shared" si="4"/>
        <v>5840832.1244837251</v>
      </c>
      <c r="E32" s="219">
        <f>'[1]04B-2020 '!F31</f>
        <v>560498.03370208479</v>
      </c>
      <c r="F32" s="219">
        <f>F33+F38+F50+F51</f>
        <v>555845.90730935591</v>
      </c>
      <c r="G32" s="219">
        <f>'[1]04B-2020 '!H31</f>
        <v>559326.44297262479</v>
      </c>
      <c r="H32" s="219">
        <f>H33+H38+H50+H51</f>
        <v>561652.34793295828</v>
      </c>
      <c r="I32" s="219">
        <f>'[1]04B-2020 '!J31</f>
        <v>647777.70516879181</v>
      </c>
      <c r="J32" s="219">
        <f>J33+J38+J50+J51</f>
        <v>702079.88979306852</v>
      </c>
      <c r="K32" s="219">
        <f>'[1]04B-2020 '!L31</f>
        <v>648494.49822490569</v>
      </c>
      <c r="L32" s="219">
        <f>L33+L38+L50+L51</f>
        <v>662473.64151654893</v>
      </c>
      <c r="M32" s="219">
        <f>'[1]04B-2020 '!N31</f>
        <v>982521.15412640478</v>
      </c>
      <c r="N32" s="219">
        <f>N33+N38+N50+N51</f>
        <v>978920.11696578213</v>
      </c>
      <c r="O32" s="219">
        <f>'[1]04B-2020 '!P31</f>
        <v>868246.28261562367</v>
      </c>
      <c r="P32" s="219">
        <f>P33+P38+P50+P51</f>
        <v>894155.72600545618</v>
      </c>
      <c r="Q32" s="219">
        <f>'[1]04B-2020 '!R31</f>
        <v>531095.82743440801</v>
      </c>
      <c r="R32" s="219">
        <f>R33+R38+R50+R51</f>
        <v>669063.0578219532</v>
      </c>
      <c r="S32" s="219">
        <f>'[1]04B-2020 '!T31</f>
        <v>812510.04018900439</v>
      </c>
      <c r="T32" s="219">
        <f>T33+T38+T50+T51</f>
        <v>816641.43713860249</v>
      </c>
    </row>
    <row r="33" spans="1:21" s="272" customFormat="1" x14ac:dyDescent="0.2">
      <c r="A33" s="251" t="s">
        <v>7</v>
      </c>
      <c r="B33" s="248" t="s">
        <v>533</v>
      </c>
      <c r="C33" s="219">
        <f t="shared" si="7"/>
        <v>1101576.5790578527</v>
      </c>
      <c r="D33" s="219">
        <f t="shared" si="4"/>
        <v>1411330.1</v>
      </c>
      <c r="E33" s="219">
        <f>E34+E35</f>
        <v>23120</v>
      </c>
      <c r="F33" s="219">
        <f t="shared" ref="F33:T33" si="8">F34+F35</f>
        <v>25431.342724505808</v>
      </c>
      <c r="G33" s="219">
        <f t="shared" si="8"/>
        <v>29408</v>
      </c>
      <c r="H33" s="219">
        <f t="shared" si="8"/>
        <v>31419.749966697134</v>
      </c>
      <c r="I33" s="219">
        <f t="shared" si="8"/>
        <v>112045.56821641231</v>
      </c>
      <c r="J33" s="219">
        <f t="shared" si="8"/>
        <v>167050.5424724824</v>
      </c>
      <c r="K33" s="219">
        <f t="shared" si="8"/>
        <v>229759.33995303308</v>
      </c>
      <c r="L33" s="219">
        <f t="shared" si="8"/>
        <v>222777.22476174255</v>
      </c>
      <c r="M33" s="219">
        <f t="shared" si="8"/>
        <v>215804.97082755566</v>
      </c>
      <c r="N33" s="219">
        <f t="shared" si="8"/>
        <v>223672.70447534649</v>
      </c>
      <c r="O33" s="219">
        <f t="shared" si="8"/>
        <v>282685.96448078414</v>
      </c>
      <c r="P33" s="219">
        <f t="shared" si="8"/>
        <v>357654.7241847766</v>
      </c>
      <c r="Q33" s="219">
        <f t="shared" si="8"/>
        <v>99611.73558006747</v>
      </c>
      <c r="R33" s="219">
        <f t="shared" si="8"/>
        <v>249792.22436713448</v>
      </c>
      <c r="S33" s="219">
        <f t="shared" si="8"/>
        <v>109141</v>
      </c>
      <c r="T33" s="219">
        <f t="shared" si="8"/>
        <v>133531.5870473145</v>
      </c>
    </row>
    <row r="34" spans="1:21" s="246" customFormat="1" x14ac:dyDescent="0.2">
      <c r="A34" s="253">
        <v>1</v>
      </c>
      <c r="B34" s="258" t="s">
        <v>103</v>
      </c>
      <c r="C34" s="223">
        <f t="shared" si="7"/>
        <v>198904</v>
      </c>
      <c r="D34" s="219">
        <f t="shared" si="4"/>
        <v>182159.99999999997</v>
      </c>
      <c r="E34" s="220">
        <f>'[1]04B-2020 '!F33</f>
        <v>20920</v>
      </c>
      <c r="F34" s="220">
        <f>'[2]Diem tieu chi (y kien cac huyen'!$AQ$11</f>
        <v>22562.842724505808</v>
      </c>
      <c r="G34" s="220">
        <f>'[1]04B-2020 '!H33</f>
        <v>20833</v>
      </c>
      <c r="H34" s="220">
        <f>'[2]Diem tieu chi (y kien cac huyen'!$AQ$12</f>
        <v>20624.349966697137</v>
      </c>
      <c r="I34" s="220">
        <f>'[1]04B-2020 '!J33</f>
        <v>21403</v>
      </c>
      <c r="J34" s="220">
        <f>'[2]Diem tieu chi (y kien cac huyen'!$AQ$13</f>
        <v>20265.14247248241</v>
      </c>
      <c r="K34" s="220">
        <f>'[1]04B-2020 '!L33</f>
        <v>23862</v>
      </c>
      <c r="L34" s="220">
        <f>'[2]Diem tieu chi (y kien cac huyen'!$AQ$14</f>
        <v>20301.824761742559</v>
      </c>
      <c r="M34" s="220">
        <f>'[1]04B-2020 '!N33</f>
        <v>32616</v>
      </c>
      <c r="N34" s="220">
        <f>'[2]Diem tieu chi (y kien cac huyen'!$AQ$15</f>
        <v>29703.50447534649</v>
      </c>
      <c r="O34" s="220">
        <f>'[1]04B-2020 '!P33</f>
        <v>30543</v>
      </c>
      <c r="P34" s="220">
        <f>'[2]Diem tieu chi (y kien cac huyen'!$AQ$10</f>
        <v>21026.224184776598</v>
      </c>
      <c r="Q34" s="220">
        <f>'[1]04B-2020 '!R33</f>
        <v>18996</v>
      </c>
      <c r="R34" s="220">
        <f>'[2]Diem tieu chi (y kien cac huyen'!$AQ$16</f>
        <v>19676.824367134483</v>
      </c>
      <c r="S34" s="202">
        <f>'[1]04B-2020 '!T33</f>
        <v>29731</v>
      </c>
      <c r="T34" s="220">
        <f>'[2]Diem tieu chi (y kien cac huyen'!$AQ$17</f>
        <v>27999.287047314487</v>
      </c>
    </row>
    <row r="35" spans="1:21" s="270" customFormat="1" ht="24" x14ac:dyDescent="0.2">
      <c r="A35" s="253">
        <v>2</v>
      </c>
      <c r="B35" s="273" t="s">
        <v>534</v>
      </c>
      <c r="C35" s="223">
        <f t="shared" si="7"/>
        <v>902672.57905785274</v>
      </c>
      <c r="D35" s="222">
        <f t="shared" si="4"/>
        <v>1229170.0999999999</v>
      </c>
      <c r="E35" s="220">
        <f>E36+E37</f>
        <v>2200</v>
      </c>
      <c r="F35" s="220">
        <f t="shared" ref="F35:T35" si="9">F36+F37</f>
        <v>2868.5</v>
      </c>
      <c r="G35" s="220">
        <f t="shared" si="9"/>
        <v>8575</v>
      </c>
      <c r="H35" s="220">
        <f t="shared" si="9"/>
        <v>10795.4</v>
      </c>
      <c r="I35" s="220">
        <f t="shared" si="9"/>
        <v>90642.568216412314</v>
      </c>
      <c r="J35" s="220">
        <f t="shared" si="9"/>
        <v>146785.4</v>
      </c>
      <c r="K35" s="220">
        <f t="shared" si="9"/>
        <v>205897.33995303308</v>
      </c>
      <c r="L35" s="220">
        <f t="shared" si="9"/>
        <v>202475.4</v>
      </c>
      <c r="M35" s="220">
        <f t="shared" si="9"/>
        <v>183188.97082755566</v>
      </c>
      <c r="N35" s="220">
        <f t="shared" si="9"/>
        <v>193969.2</v>
      </c>
      <c r="O35" s="220">
        <f t="shared" si="9"/>
        <v>252142.96448078417</v>
      </c>
      <c r="P35" s="220">
        <f t="shared" si="9"/>
        <v>336628.5</v>
      </c>
      <c r="Q35" s="220">
        <f t="shared" si="9"/>
        <v>80615.73558006747</v>
      </c>
      <c r="R35" s="220">
        <f t="shared" si="9"/>
        <v>230115.4</v>
      </c>
      <c r="S35" s="220">
        <f t="shared" si="9"/>
        <v>79410</v>
      </c>
      <c r="T35" s="220">
        <f t="shared" si="9"/>
        <v>105532.3</v>
      </c>
    </row>
    <row r="36" spans="1:21" s="276" customFormat="1" ht="24" x14ac:dyDescent="0.2">
      <c r="A36" s="274" t="s">
        <v>62</v>
      </c>
      <c r="B36" s="275" t="s">
        <v>535</v>
      </c>
      <c r="C36" s="224">
        <f t="shared" si="7"/>
        <v>589899.49452359346</v>
      </c>
      <c r="D36" s="225">
        <f t="shared" si="4"/>
        <v>744170.10000000009</v>
      </c>
      <c r="E36" s="226">
        <f>'[1]04B-2020 '!F35</f>
        <v>2200</v>
      </c>
      <c r="F36" s="226">
        <f>'[1]đất 2021'!M8-F51</f>
        <v>2868.5</v>
      </c>
      <c r="G36" s="226">
        <f>'[1]04B-2020 '!H35</f>
        <v>4700</v>
      </c>
      <c r="H36" s="226">
        <f>'[1]đất 2021'!M7-H51</f>
        <v>5795.4</v>
      </c>
      <c r="I36" s="226">
        <f>'[1]04B-2020 '!J35</f>
        <v>43557.824585251648</v>
      </c>
      <c r="J36" s="226">
        <f>'[1]đất 2021'!M3-J51</f>
        <v>66785.399999999994</v>
      </c>
      <c r="K36" s="226">
        <f>'[1]04B-2020 '!L35</f>
        <v>84092.122269213913</v>
      </c>
      <c r="L36" s="226">
        <f>'[1]đất 2021'!M6-L51</f>
        <v>102475.4</v>
      </c>
      <c r="M36" s="226">
        <f>'[1]04B-2020 '!N35</f>
        <v>102166.90013988205</v>
      </c>
      <c r="N36" s="226">
        <f>'[1]đất 2021'!M2-N51</f>
        <v>143969.20000000001</v>
      </c>
      <c r="O36" s="226">
        <f>'[1]04B-2020 '!P35</f>
        <v>252142.96448078417</v>
      </c>
      <c r="P36" s="226">
        <f>'[1]đất 2021'!M1-P51</f>
        <v>236628.5</v>
      </c>
      <c r="Q36" s="226">
        <f>'[1]04B-2020 '!R35</f>
        <v>55729.683048461688</v>
      </c>
      <c r="R36" s="226">
        <f>'[1]đất 2021'!M5-R51</f>
        <v>120115.4</v>
      </c>
      <c r="S36" s="227">
        <f>'[1]04B-2020 '!T35</f>
        <v>45310</v>
      </c>
      <c r="T36" s="226">
        <f>'[1]đất 2021'!M4-T51</f>
        <v>65532.3</v>
      </c>
    </row>
    <row r="37" spans="1:21" s="276" customFormat="1" ht="24" x14ac:dyDescent="0.2">
      <c r="A37" s="274" t="s">
        <v>62</v>
      </c>
      <c r="B37" s="277" t="s">
        <v>536</v>
      </c>
      <c r="C37" s="224">
        <f t="shared" si="7"/>
        <v>312773.08453425922</v>
      </c>
      <c r="D37" s="225">
        <f t="shared" si="4"/>
        <v>485000</v>
      </c>
      <c r="E37" s="226">
        <f>'[1]04B-2020 '!F36</f>
        <v>0</v>
      </c>
      <c r="F37" s="226">
        <f>'[1]đất 2021'!F8</f>
        <v>0</v>
      </c>
      <c r="G37" s="226">
        <f>'[1]04B-2020 '!H36</f>
        <v>3875</v>
      </c>
      <c r="H37" s="226">
        <f>'[1]đất 2021'!F7</f>
        <v>5000</v>
      </c>
      <c r="I37" s="226">
        <f>'[1]04B-2020 '!J36</f>
        <v>47084.743631160665</v>
      </c>
      <c r="J37" s="226">
        <f>'[1]đất 2021'!F3</f>
        <v>80000</v>
      </c>
      <c r="K37" s="226">
        <f>'[1]04B-2020 '!L36</f>
        <v>121805.21768381915</v>
      </c>
      <c r="L37" s="226">
        <f>'[1]đất 2021'!F6</f>
        <v>100000</v>
      </c>
      <c r="M37" s="226">
        <f>'[1]04B-2020 '!N36</f>
        <v>81022.070687673608</v>
      </c>
      <c r="N37" s="226">
        <f>'[1]đất 2021'!F2</f>
        <v>50000</v>
      </c>
      <c r="O37" s="226">
        <f>'[1]04B-2020 '!P36</f>
        <v>0</v>
      </c>
      <c r="P37" s="226">
        <f>'[1]đất 2021'!F1</f>
        <v>100000</v>
      </c>
      <c r="Q37" s="226">
        <f>'[1]04B-2020 '!R36</f>
        <v>24886.052531605779</v>
      </c>
      <c r="R37" s="226">
        <f>'[1]đất 2021'!F5</f>
        <v>110000</v>
      </c>
      <c r="S37" s="227">
        <f>'[1]04B-2020 '!T36</f>
        <v>34100</v>
      </c>
      <c r="T37" s="226">
        <f>'[1]đất 2021'!F4</f>
        <v>40000</v>
      </c>
    </row>
    <row r="38" spans="1:21" s="272" customFormat="1" x14ac:dyDescent="0.2">
      <c r="A38" s="251" t="s">
        <v>51</v>
      </c>
      <c r="B38" s="248" t="s">
        <v>537</v>
      </c>
      <c r="C38" s="219">
        <f t="shared" si="7"/>
        <v>4374167.5612949105</v>
      </c>
      <c r="D38" s="219">
        <f t="shared" si="4"/>
        <v>4307027.1244837251</v>
      </c>
      <c r="E38" s="219">
        <f>'[1]04B-2020 '!F37</f>
        <v>523857.03370208479</v>
      </c>
      <c r="F38" s="219">
        <f>F9-F33-F50-F51</f>
        <v>518670.0645848501</v>
      </c>
      <c r="G38" s="219">
        <f>'[1]04B-2020 '!H37</f>
        <v>515522.44297262479</v>
      </c>
      <c r="H38" s="219">
        <f>H9-H33-H50-H51</f>
        <v>518130.99796626111</v>
      </c>
      <c r="I38" s="219">
        <f>'[1]04B-2020 '!J37</f>
        <v>520224.13695237949</v>
      </c>
      <c r="J38" s="219">
        <f>J9-J33-J50-J51</f>
        <v>520004.74732058612</v>
      </c>
      <c r="K38" s="219">
        <f>'[1]04B-2020 '!L37</f>
        <v>405082.15827187261</v>
      </c>
      <c r="L38" s="219">
        <f>L9-L33-L50-L51</f>
        <v>425848.81675480644</v>
      </c>
      <c r="M38" s="219">
        <f>'[1]04B-2020 '!N37</f>
        <v>742231.18329884915</v>
      </c>
      <c r="N38" s="219">
        <f>N9-N33-N50-N51</f>
        <v>734695.6124904356</v>
      </c>
      <c r="O38" s="219">
        <f>'[1]04B-2020 '!P37</f>
        <v>565888.4740537547</v>
      </c>
      <c r="P38" s="219">
        <f>P9-P33-P50-P51</f>
        <v>518388.50182067952</v>
      </c>
      <c r="Q38" s="219">
        <f>'[1]04B-2020 '!R37</f>
        <v>417926.09185434051</v>
      </c>
      <c r="R38" s="219">
        <f>R9-R33-R50-R51</f>
        <v>405308.23345481872</v>
      </c>
      <c r="S38" s="219">
        <f>'[1]04B-2020 '!T37</f>
        <v>683436.04018900439</v>
      </c>
      <c r="T38" s="219">
        <f>T9-T33-T50-T51</f>
        <v>665980.15009128803</v>
      </c>
      <c r="U38" s="278">
        <f>H38-G38</f>
        <v>2608.5549936363241</v>
      </c>
    </row>
    <row r="39" spans="1:21" s="246" customFormat="1" x14ac:dyDescent="0.2">
      <c r="A39" s="253">
        <v>1</v>
      </c>
      <c r="B39" s="258" t="s">
        <v>538</v>
      </c>
      <c r="C39" s="223">
        <f t="shared" si="7"/>
        <v>0</v>
      </c>
      <c r="D39" s="219">
        <f t="shared" si="4"/>
        <v>0</v>
      </c>
      <c r="E39" s="220">
        <f>'[1]04B-2020 '!F38</f>
        <v>0</v>
      </c>
      <c r="F39" s="220"/>
      <c r="G39" s="220">
        <f>'[1]04B-2020 '!H38</f>
        <v>0</v>
      </c>
      <c r="H39" s="220"/>
      <c r="I39" s="220">
        <f>'[1]04B-2020 '!J38</f>
        <v>0</v>
      </c>
      <c r="J39" s="220">
        <f>'[1]04B-2020 '!J38</f>
        <v>0</v>
      </c>
      <c r="K39" s="220">
        <f>'[1]04B-2020 '!L38</f>
        <v>0</v>
      </c>
      <c r="L39" s="220"/>
      <c r="M39" s="220">
        <f>'[1]04B-2020 '!N38</f>
        <v>0</v>
      </c>
      <c r="N39" s="220"/>
      <c r="O39" s="220">
        <f>'[1]04B-2020 '!P38</f>
        <v>0</v>
      </c>
      <c r="P39" s="220"/>
      <c r="Q39" s="220">
        <f>'[1]04B-2020 '!R38</f>
        <v>0</v>
      </c>
      <c r="R39" s="220"/>
      <c r="S39" s="202">
        <f>'[1]04B-2020 '!T38</f>
        <v>0</v>
      </c>
      <c r="T39" s="240"/>
    </row>
    <row r="40" spans="1:21" s="246" customFormat="1" ht="24" x14ac:dyDescent="0.2">
      <c r="A40" s="253">
        <v>2</v>
      </c>
      <c r="B40" s="258" t="s">
        <v>539</v>
      </c>
      <c r="C40" s="279">
        <f t="shared" si="7"/>
        <v>2330293</v>
      </c>
      <c r="D40" s="279">
        <f t="shared" si="7"/>
        <v>2329108.6186721972</v>
      </c>
      <c r="E40" s="220">
        <f>'[1]04B-2020 '!F39</f>
        <v>308157</v>
      </c>
      <c r="F40" s="220">
        <f>'[3]2021'!$D$16</f>
        <v>298202.26665827038</v>
      </c>
      <c r="G40" s="220">
        <f>'[1]04B-2020 '!H39</f>
        <v>265608</v>
      </c>
      <c r="H40" s="220">
        <f>'[3]2021'!$E$16</f>
        <v>267889.2240439438</v>
      </c>
      <c r="I40" s="220">
        <f>'[1]04B-2020 '!J39</f>
        <v>280567</v>
      </c>
      <c r="J40" s="220">
        <f>'[3]2021'!$F$16</f>
        <v>282559.92946489004</v>
      </c>
      <c r="K40" s="220">
        <f>'[1]04B-2020 '!L39</f>
        <v>218277</v>
      </c>
      <c r="L40" s="220">
        <f>'[3]2021'!$G$16</f>
        <v>222355.13699272944</v>
      </c>
      <c r="M40" s="228">
        <f>'[1]04B-2020 '!N39</f>
        <v>430049</v>
      </c>
      <c r="N40" s="220">
        <f>'[3]2021'!$H$16</f>
        <v>437286.73167907615</v>
      </c>
      <c r="O40" s="220">
        <f>'[1]04B-2020 '!P39</f>
        <v>256993</v>
      </c>
      <c r="P40" s="220">
        <f>'[3]2021'!$I$16</f>
        <v>247737.08045709613</v>
      </c>
      <c r="Q40" s="220">
        <f>'[1]04B-2020 '!R39</f>
        <v>221666</v>
      </c>
      <c r="R40" s="220">
        <f>'[3]2021'!$J$16</f>
        <v>224017.25723764658</v>
      </c>
      <c r="S40" s="202">
        <f>'[1]04B-2020 '!T39</f>
        <v>348976</v>
      </c>
      <c r="T40" s="220">
        <f>'[3]2021'!$K$16</f>
        <v>349060.99213854491</v>
      </c>
    </row>
    <row r="41" spans="1:21" s="246" customFormat="1" x14ac:dyDescent="0.2">
      <c r="A41" s="253">
        <v>3</v>
      </c>
      <c r="B41" s="258" t="s">
        <v>540</v>
      </c>
      <c r="C41" s="223">
        <f t="shared" si="7"/>
        <v>0</v>
      </c>
      <c r="D41" s="219">
        <f t="shared" si="7"/>
        <v>0</v>
      </c>
      <c r="E41" s="220">
        <f>'[1]04B-2020 '!F40</f>
        <v>0</v>
      </c>
      <c r="F41" s="220"/>
      <c r="G41" s="220">
        <f>'[1]04B-2020 '!H40</f>
        <v>0</v>
      </c>
      <c r="H41" s="220"/>
      <c r="I41" s="220">
        <f>'[1]04B-2020 '!J40</f>
        <v>0</v>
      </c>
      <c r="J41" s="220">
        <f>'[1]04B-2020 '!J40</f>
        <v>0</v>
      </c>
      <c r="K41" s="220">
        <f>'[1]04B-2020 '!L40</f>
        <v>0</v>
      </c>
      <c r="L41" s="220"/>
      <c r="M41" s="220">
        <f>'[1]04B-2020 '!N40</f>
        <v>0</v>
      </c>
      <c r="N41" s="220"/>
      <c r="O41" s="220">
        <f>'[1]04B-2020 '!P40</f>
        <v>0</v>
      </c>
      <c r="P41" s="220"/>
      <c r="Q41" s="220">
        <f>'[1]04B-2020 '!R40</f>
        <v>0</v>
      </c>
      <c r="R41" s="220"/>
      <c r="S41" s="202">
        <f>'[1]04B-2020 '!T40</f>
        <v>0</v>
      </c>
      <c r="T41" s="240"/>
    </row>
    <row r="42" spans="1:21" s="246" customFormat="1" ht="24" x14ac:dyDescent="0.2">
      <c r="A42" s="253">
        <v>4</v>
      </c>
      <c r="B42" s="258" t="s">
        <v>541</v>
      </c>
      <c r="C42" s="223">
        <f t="shared" si="7"/>
        <v>0</v>
      </c>
      <c r="D42" s="219">
        <f t="shared" si="7"/>
        <v>0</v>
      </c>
      <c r="E42" s="220">
        <f>'[1]04B-2020 '!F41</f>
        <v>0</v>
      </c>
      <c r="F42" s="220"/>
      <c r="G42" s="220">
        <f>'[1]04B-2020 '!H41</f>
        <v>0</v>
      </c>
      <c r="H42" s="220"/>
      <c r="I42" s="220">
        <f>'[1]04B-2020 '!J41</f>
        <v>0</v>
      </c>
      <c r="J42" s="220">
        <f>'[1]04B-2020 '!J41</f>
        <v>0</v>
      </c>
      <c r="K42" s="220">
        <f>'[1]04B-2020 '!L41</f>
        <v>0</v>
      </c>
      <c r="L42" s="220"/>
      <c r="M42" s="220">
        <f>'[1]04B-2020 '!N41</f>
        <v>0</v>
      </c>
      <c r="N42" s="220"/>
      <c r="O42" s="220">
        <f>'[1]04B-2020 '!P41</f>
        <v>0</v>
      </c>
      <c r="P42" s="220"/>
      <c r="Q42" s="220">
        <f>'[1]04B-2020 '!R41</f>
        <v>0</v>
      </c>
      <c r="R42" s="220"/>
      <c r="S42" s="202">
        <f>'[1]04B-2020 '!T41</f>
        <v>0</v>
      </c>
      <c r="T42" s="240"/>
      <c r="U42" s="252" t="e">
        <f>#REF!-#REF!</f>
        <v>#REF!</v>
      </c>
    </row>
    <row r="43" spans="1:21" s="246" customFormat="1" ht="24" x14ac:dyDescent="0.2">
      <c r="A43" s="253">
        <v>5</v>
      </c>
      <c r="B43" s="240" t="s">
        <v>542</v>
      </c>
      <c r="C43" s="223">
        <f t="shared" si="7"/>
        <v>0</v>
      </c>
      <c r="D43" s="219">
        <f t="shared" si="7"/>
        <v>0</v>
      </c>
      <c r="E43" s="220">
        <f>'[1]04B-2020 '!F42</f>
        <v>0</v>
      </c>
      <c r="F43" s="220"/>
      <c r="G43" s="220">
        <f>'[1]04B-2020 '!H42</f>
        <v>0</v>
      </c>
      <c r="H43" s="220"/>
      <c r="I43" s="220">
        <f>'[1]04B-2020 '!J42</f>
        <v>0</v>
      </c>
      <c r="J43" s="220">
        <f>'[1]04B-2020 '!J42</f>
        <v>0</v>
      </c>
      <c r="K43" s="220">
        <f>'[1]04B-2020 '!L42</f>
        <v>0</v>
      </c>
      <c r="L43" s="220"/>
      <c r="M43" s="220">
        <f>'[1]04B-2020 '!N42</f>
        <v>0</v>
      </c>
      <c r="N43" s="220"/>
      <c r="O43" s="220">
        <f>'[1]04B-2020 '!P42</f>
        <v>0</v>
      </c>
      <c r="P43" s="220"/>
      <c r="Q43" s="220">
        <f>'[1]04B-2020 '!R42</f>
        <v>0</v>
      </c>
      <c r="R43" s="220"/>
      <c r="S43" s="202">
        <f>'[1]04B-2020 '!T42</f>
        <v>0</v>
      </c>
      <c r="T43" s="240"/>
      <c r="U43" s="252">
        <f>'[1]03-2020 NS TINH'!N122</f>
        <v>772024.01375294663</v>
      </c>
    </row>
    <row r="44" spans="1:21" s="246" customFormat="1" ht="24" x14ac:dyDescent="0.2">
      <c r="A44" s="253">
        <v>6</v>
      </c>
      <c r="B44" s="258" t="s">
        <v>543</v>
      </c>
      <c r="C44" s="223">
        <f t="shared" si="7"/>
        <v>0</v>
      </c>
      <c r="D44" s="219">
        <f t="shared" si="7"/>
        <v>0</v>
      </c>
      <c r="E44" s="220">
        <f>'[1]04B-2020 '!F43</f>
        <v>0</v>
      </c>
      <c r="F44" s="220"/>
      <c r="G44" s="220">
        <f>'[1]04B-2020 '!H43</f>
        <v>0</v>
      </c>
      <c r="H44" s="220"/>
      <c r="I44" s="220">
        <f>'[1]04B-2020 '!J43</f>
        <v>0</v>
      </c>
      <c r="J44" s="220">
        <f>'[1]04B-2020 '!J43</f>
        <v>0</v>
      </c>
      <c r="K44" s="220">
        <f>'[1]04B-2020 '!L43</f>
        <v>0</v>
      </c>
      <c r="L44" s="220"/>
      <c r="M44" s="220">
        <f>'[1]04B-2020 '!N43</f>
        <v>0</v>
      </c>
      <c r="N44" s="220"/>
      <c r="O44" s="220">
        <f>'[1]04B-2020 '!P43</f>
        <v>0</v>
      </c>
      <c r="P44" s="220"/>
      <c r="Q44" s="220">
        <f>'[1]04B-2020 '!R43</f>
        <v>0</v>
      </c>
      <c r="R44" s="220"/>
      <c r="S44" s="202">
        <f>'[1]04B-2020 '!T43</f>
        <v>0</v>
      </c>
      <c r="T44" s="240"/>
      <c r="U44" s="252" t="e">
        <f>U42-U43</f>
        <v>#REF!</v>
      </c>
    </row>
    <row r="45" spans="1:21" s="246" customFormat="1" ht="24" x14ac:dyDescent="0.2">
      <c r="A45" s="253">
        <v>7</v>
      </c>
      <c r="B45" s="310" t="s">
        <v>559</v>
      </c>
      <c r="C45" s="223">
        <f t="shared" si="7"/>
        <v>0</v>
      </c>
      <c r="D45" s="219">
        <f t="shared" si="7"/>
        <v>0</v>
      </c>
      <c r="E45" s="220">
        <f>'[1]04B-2020 '!F44</f>
        <v>0</v>
      </c>
      <c r="F45" s="220"/>
      <c r="G45" s="220">
        <f>'[1]04B-2020 '!H44</f>
        <v>0</v>
      </c>
      <c r="H45" s="220"/>
      <c r="I45" s="220">
        <f>'[1]04B-2020 '!J44</f>
        <v>0</v>
      </c>
      <c r="J45" s="220">
        <f>'[1]04B-2020 '!J44</f>
        <v>0</v>
      </c>
      <c r="K45" s="220">
        <f>'[1]04B-2020 '!L44</f>
        <v>0</v>
      </c>
      <c r="L45" s="220"/>
      <c r="M45" s="220">
        <f>'[1]04B-2020 '!N44</f>
        <v>0</v>
      </c>
      <c r="N45" s="220"/>
      <c r="O45" s="220">
        <f>'[1]04B-2020 '!P44</f>
        <v>0</v>
      </c>
      <c r="P45" s="220"/>
      <c r="Q45" s="220">
        <f>'[1]04B-2020 '!R44</f>
        <v>0</v>
      </c>
      <c r="R45" s="220"/>
      <c r="S45" s="202">
        <f>'[1]04B-2020 '!T44</f>
        <v>0</v>
      </c>
      <c r="T45" s="240"/>
    </row>
    <row r="46" spans="1:21" s="246" customFormat="1" x14ac:dyDescent="0.2">
      <c r="A46" s="253">
        <v>8</v>
      </c>
      <c r="B46" s="258" t="s">
        <v>544</v>
      </c>
      <c r="C46" s="223">
        <f t="shared" si="7"/>
        <v>0</v>
      </c>
      <c r="D46" s="219">
        <f t="shared" si="7"/>
        <v>0</v>
      </c>
      <c r="E46" s="220">
        <f>'[1]04B-2020 '!F45</f>
        <v>0</v>
      </c>
      <c r="F46" s="220"/>
      <c r="G46" s="220">
        <f>'[1]04B-2020 '!H45</f>
        <v>0</v>
      </c>
      <c r="H46" s="220"/>
      <c r="I46" s="220">
        <f>'[1]04B-2020 '!J45</f>
        <v>0</v>
      </c>
      <c r="J46" s="220">
        <f>'[1]04B-2020 '!J45</f>
        <v>0</v>
      </c>
      <c r="K46" s="220">
        <f>'[1]04B-2020 '!L45</f>
        <v>0</v>
      </c>
      <c r="L46" s="220"/>
      <c r="M46" s="220">
        <f>'[1]04B-2020 '!N45</f>
        <v>0</v>
      </c>
      <c r="N46" s="220"/>
      <c r="O46" s="220">
        <f>'[1]04B-2020 '!P45</f>
        <v>0</v>
      </c>
      <c r="P46" s="220"/>
      <c r="Q46" s="220">
        <f>'[1]04B-2020 '!R45</f>
        <v>0</v>
      </c>
      <c r="R46" s="220"/>
      <c r="S46" s="202">
        <f>'[1]04B-2020 '!T45</f>
        <v>0</v>
      </c>
      <c r="T46" s="240"/>
    </row>
    <row r="47" spans="1:21" s="246" customFormat="1" ht="24" x14ac:dyDescent="0.2">
      <c r="A47" s="253">
        <v>9</v>
      </c>
      <c r="B47" s="258" t="s">
        <v>545</v>
      </c>
      <c r="C47" s="223">
        <f t="shared" si="7"/>
        <v>0</v>
      </c>
      <c r="D47" s="219">
        <f t="shared" si="7"/>
        <v>0</v>
      </c>
      <c r="E47" s="220">
        <f>'[1]04B-2020 '!F46</f>
        <v>0</v>
      </c>
      <c r="F47" s="220"/>
      <c r="G47" s="220">
        <f>'[1]04B-2020 '!H46</f>
        <v>0</v>
      </c>
      <c r="H47" s="220"/>
      <c r="I47" s="220">
        <f>'[1]04B-2020 '!J46</f>
        <v>0</v>
      </c>
      <c r="J47" s="220">
        <f>'[1]04B-2020 '!J46</f>
        <v>0</v>
      </c>
      <c r="K47" s="220">
        <f>'[1]04B-2020 '!L46</f>
        <v>0</v>
      </c>
      <c r="L47" s="220"/>
      <c r="M47" s="220">
        <f>'[1]04B-2020 '!N46</f>
        <v>0</v>
      </c>
      <c r="N47" s="220"/>
      <c r="O47" s="220">
        <f>'[1]04B-2020 '!P46</f>
        <v>0</v>
      </c>
      <c r="P47" s="220"/>
      <c r="Q47" s="220">
        <f>'[1]04B-2020 '!R46</f>
        <v>0</v>
      </c>
      <c r="R47" s="220"/>
      <c r="S47" s="202">
        <f>'[1]04B-2020 '!T46</f>
        <v>0</v>
      </c>
      <c r="T47" s="240"/>
    </row>
    <row r="48" spans="1:21" s="246" customFormat="1" x14ac:dyDescent="0.2">
      <c r="A48" s="253">
        <v>10</v>
      </c>
      <c r="B48" s="258" t="s">
        <v>116</v>
      </c>
      <c r="C48" s="223">
        <f t="shared" si="7"/>
        <v>0</v>
      </c>
      <c r="D48" s="219">
        <f t="shared" si="7"/>
        <v>0</v>
      </c>
      <c r="E48" s="220">
        <f>'[1]04B-2020 '!F47</f>
        <v>0</v>
      </c>
      <c r="F48" s="220"/>
      <c r="G48" s="220">
        <f>'[1]04B-2020 '!H47</f>
        <v>0</v>
      </c>
      <c r="H48" s="220"/>
      <c r="I48" s="220">
        <f>'[1]04B-2020 '!J47</f>
        <v>0</v>
      </c>
      <c r="J48" s="220">
        <f>'[1]04B-2020 '!J47</f>
        <v>0</v>
      </c>
      <c r="K48" s="220">
        <f>'[1]04B-2020 '!L47</f>
        <v>0</v>
      </c>
      <c r="L48" s="220"/>
      <c r="M48" s="220">
        <f>'[1]04B-2020 '!N47</f>
        <v>0</v>
      </c>
      <c r="N48" s="220"/>
      <c r="O48" s="220">
        <f>'[1]04B-2020 '!P47</f>
        <v>0</v>
      </c>
      <c r="P48" s="220"/>
      <c r="Q48" s="220">
        <f>'[1]04B-2020 '!R47</f>
        <v>0</v>
      </c>
      <c r="R48" s="220"/>
      <c r="S48" s="202">
        <f>'[1]04B-2020 '!T47</f>
        <v>0</v>
      </c>
      <c r="T48" s="240"/>
    </row>
    <row r="49" spans="1:20" s="246" customFormat="1" x14ac:dyDescent="0.2">
      <c r="A49" s="253">
        <v>11</v>
      </c>
      <c r="B49" s="258" t="s">
        <v>79</v>
      </c>
      <c r="C49" s="223">
        <f t="shared" si="7"/>
        <v>0</v>
      </c>
      <c r="D49" s="219">
        <f t="shared" si="7"/>
        <v>0</v>
      </c>
      <c r="E49" s="220">
        <f>'[1]04B-2020 '!F48</f>
        <v>0</v>
      </c>
      <c r="F49" s="220"/>
      <c r="G49" s="220">
        <f>'[1]04B-2020 '!H48</f>
        <v>0</v>
      </c>
      <c r="H49" s="220"/>
      <c r="I49" s="220">
        <f>'[1]04B-2020 '!J48</f>
        <v>0</v>
      </c>
      <c r="J49" s="220">
        <f>'[1]04B-2020 '!J48</f>
        <v>0</v>
      </c>
      <c r="K49" s="220">
        <f>'[1]04B-2020 '!L48</f>
        <v>0</v>
      </c>
      <c r="L49" s="220"/>
      <c r="M49" s="220">
        <f>'[1]04B-2020 '!N48</f>
        <v>0</v>
      </c>
      <c r="N49" s="220"/>
      <c r="O49" s="220">
        <f>'[1]04B-2020 '!P48</f>
        <v>0</v>
      </c>
      <c r="P49" s="220"/>
      <c r="Q49" s="220">
        <f>'[1]04B-2020 '!R48</f>
        <v>0</v>
      </c>
      <c r="R49" s="220"/>
      <c r="S49" s="202">
        <f>'[1]04B-2020 '!T48</f>
        <v>0</v>
      </c>
      <c r="T49" s="240"/>
    </row>
    <row r="50" spans="1:20" s="272" customFormat="1" x14ac:dyDescent="0.2">
      <c r="A50" s="251" t="s">
        <v>52</v>
      </c>
      <c r="B50" s="248" t="s">
        <v>546</v>
      </c>
      <c r="C50" s="219">
        <f t="shared" si="7"/>
        <v>113225.8440810848</v>
      </c>
      <c r="D50" s="229">
        <f t="shared" si="7"/>
        <v>113725</v>
      </c>
      <c r="E50" s="219">
        <f>'[1]04B-2020 '!F49</f>
        <v>11158</v>
      </c>
      <c r="F50" s="219">
        <v>10763</v>
      </c>
      <c r="G50" s="219">
        <f>'[1]04B-2020 '!H49</f>
        <v>11647</v>
      </c>
      <c r="H50" s="219">
        <v>10927</v>
      </c>
      <c r="I50" s="219">
        <f>'[1]04B-2020 '!J49</f>
        <v>12679</v>
      </c>
      <c r="J50" s="219">
        <v>13910</v>
      </c>
      <c r="K50" s="219">
        <f>'[1]04B-2020 '!L49</f>
        <v>11204</v>
      </c>
      <c r="L50" s="219">
        <v>12823</v>
      </c>
      <c r="M50" s="219">
        <f>'[1]04B-2020 '!N49</f>
        <v>20823</v>
      </c>
      <c r="N50" s="219">
        <v>19021</v>
      </c>
      <c r="O50" s="219">
        <f>'[1]04B-2020 '!P49</f>
        <v>18128.844081084804</v>
      </c>
      <c r="P50" s="219">
        <v>17541</v>
      </c>
      <c r="Q50" s="219">
        <f>'[1]04B-2020 '!R49</f>
        <v>10989</v>
      </c>
      <c r="R50" s="219">
        <v>12978</v>
      </c>
      <c r="S50" s="219">
        <f>'[1]04B-2020 '!T49</f>
        <v>16597</v>
      </c>
      <c r="T50" s="219">
        <v>15762</v>
      </c>
    </row>
    <row r="51" spans="1:20" s="256" customFormat="1" ht="24" x14ac:dyDescent="0.2">
      <c r="A51" s="280" t="s">
        <v>140</v>
      </c>
      <c r="B51" s="281" t="s">
        <v>547</v>
      </c>
      <c r="C51" s="229">
        <f t="shared" si="7"/>
        <v>21500</v>
      </c>
      <c r="D51" s="229">
        <f t="shared" si="7"/>
        <v>8749.9</v>
      </c>
      <c r="E51" s="229">
        <f>'[1]04B-2020 '!F50</f>
        <v>2363</v>
      </c>
      <c r="F51" s="229">
        <f>'[4]cac huyen'!$Q$7</f>
        <v>981.5</v>
      </c>
      <c r="G51" s="229">
        <f>'[1]04B-2020 '!H50</f>
        <v>2749</v>
      </c>
      <c r="H51" s="229">
        <f>'[4]cac huyen'!$Q$8</f>
        <v>1174.5999999999999</v>
      </c>
      <c r="I51" s="229">
        <f>'[1]04B-2020 '!J50</f>
        <v>2829</v>
      </c>
      <c r="J51" s="229">
        <f>'[4]cac huyen'!$Q$9</f>
        <v>1114.5999999999999</v>
      </c>
      <c r="K51" s="229">
        <f>'[1]04B-2020 '!L50</f>
        <v>2449</v>
      </c>
      <c r="L51" s="229">
        <f>'[4]cac huyen'!$Q$10</f>
        <v>1024.5999999999999</v>
      </c>
      <c r="M51" s="229">
        <f>'[1]04B-2020 '!N50</f>
        <v>3662</v>
      </c>
      <c r="N51" s="229">
        <f>'[4]cac huyen'!$Q$11</f>
        <v>1530.8</v>
      </c>
      <c r="O51" s="229">
        <f>'[1]04B-2020 '!P50</f>
        <v>1543</v>
      </c>
      <c r="P51" s="229">
        <f>'[4]cac huyen'!$Q$12</f>
        <v>571.5</v>
      </c>
      <c r="Q51" s="229">
        <f>'[1]04B-2020 '!R50</f>
        <v>2569</v>
      </c>
      <c r="R51" s="229">
        <f>'[4]cac huyen'!$Q$13</f>
        <v>984.6</v>
      </c>
      <c r="S51" s="229">
        <f>'[1]04B-2020 '!T50</f>
        <v>3336</v>
      </c>
      <c r="T51" s="229">
        <f>'[4]cac huyen'!$Q$14</f>
        <v>1367.7</v>
      </c>
    </row>
    <row r="52" spans="1:20" x14ac:dyDescent="0.2">
      <c r="A52" s="282"/>
      <c r="B52" s="283"/>
      <c r="C52" s="284"/>
      <c r="D52" s="284"/>
      <c r="E52" s="285"/>
      <c r="F52" s="285"/>
      <c r="G52" s="285"/>
      <c r="H52" s="285"/>
      <c r="I52" s="285"/>
      <c r="J52" s="285"/>
      <c r="K52" s="285"/>
      <c r="L52" s="285"/>
      <c r="M52" s="285"/>
      <c r="N52" s="285"/>
      <c r="O52" s="285"/>
      <c r="P52" s="285"/>
      <c r="Q52" s="285"/>
      <c r="R52" s="285"/>
      <c r="S52" s="285"/>
    </row>
    <row r="53" spans="1:20" x14ac:dyDescent="0.2">
      <c r="A53" s="282"/>
      <c r="B53" s="283"/>
      <c r="C53" s="286"/>
      <c r="D53" s="287"/>
      <c r="E53" s="285"/>
      <c r="F53" s="284"/>
      <c r="G53" s="285"/>
      <c r="H53" s="284"/>
      <c r="I53" s="285"/>
      <c r="J53" s="284"/>
      <c r="K53" s="285"/>
      <c r="L53" s="284"/>
      <c r="M53" s="285"/>
      <c r="N53" s="284"/>
      <c r="O53" s="285"/>
      <c r="P53" s="284"/>
      <c r="Q53" s="285"/>
      <c r="R53" s="284"/>
      <c r="S53" s="285"/>
    </row>
    <row r="54" spans="1:20" x14ac:dyDescent="0.2">
      <c r="A54" s="282"/>
      <c r="B54" s="283"/>
      <c r="C54" s="286"/>
      <c r="D54" s="286"/>
      <c r="E54" s="284"/>
      <c r="F54" s="284"/>
      <c r="G54" s="284"/>
      <c r="H54" s="284"/>
      <c r="I54" s="284"/>
      <c r="J54" s="284"/>
      <c r="K54" s="284"/>
      <c r="L54" s="284"/>
      <c r="M54" s="284"/>
      <c r="N54" s="284"/>
      <c r="O54" s="284"/>
      <c r="P54" s="284"/>
      <c r="Q54" s="284"/>
      <c r="R54" s="284"/>
    </row>
    <row r="55" spans="1:20" x14ac:dyDescent="0.2">
      <c r="A55" s="282"/>
      <c r="B55" s="283"/>
      <c r="C55" s="286"/>
      <c r="D55" s="286"/>
      <c r="E55" s="284"/>
      <c r="F55" s="284"/>
      <c r="G55" s="284"/>
      <c r="H55" s="284"/>
      <c r="I55" s="284"/>
      <c r="J55" s="284"/>
      <c r="K55" s="284"/>
      <c r="L55" s="284"/>
      <c r="M55" s="284"/>
      <c r="N55" s="284"/>
      <c r="O55" s="284"/>
      <c r="P55" s="284"/>
      <c r="Q55" s="284"/>
      <c r="R55" s="284"/>
    </row>
    <row r="56" spans="1:20" x14ac:dyDescent="0.2">
      <c r="A56" s="282"/>
      <c r="B56" s="283"/>
      <c r="C56" s="286"/>
      <c r="D56" s="287"/>
      <c r="E56" s="285"/>
      <c r="F56" s="284"/>
      <c r="G56" s="284"/>
      <c r="H56" s="284"/>
      <c r="I56" s="284"/>
      <c r="J56" s="284"/>
      <c r="K56" s="284"/>
      <c r="L56" s="284"/>
      <c r="M56" s="284"/>
      <c r="N56" s="284"/>
      <c r="O56" s="284"/>
      <c r="P56" s="284"/>
      <c r="Q56" s="284"/>
      <c r="R56" s="284"/>
    </row>
    <row r="57" spans="1:20" x14ac:dyDescent="0.2">
      <c r="A57" s="282"/>
      <c r="B57" s="283"/>
      <c r="C57" s="286"/>
      <c r="D57" s="286"/>
      <c r="E57" s="284"/>
      <c r="F57" s="284"/>
      <c r="G57" s="284"/>
      <c r="H57" s="284"/>
      <c r="I57" s="284"/>
      <c r="J57" s="284"/>
      <c r="K57" s="284"/>
      <c r="L57" s="284"/>
      <c r="M57" s="284"/>
      <c r="N57" s="284"/>
      <c r="O57" s="284"/>
      <c r="P57" s="284"/>
      <c r="Q57" s="284"/>
      <c r="R57" s="284"/>
    </row>
    <row r="58" spans="1:20" x14ac:dyDescent="0.2">
      <c r="A58" s="282"/>
      <c r="B58" s="283"/>
      <c r="C58" s="286"/>
      <c r="D58" s="286"/>
      <c r="E58" s="284"/>
      <c r="F58" s="284"/>
      <c r="G58" s="284"/>
      <c r="H58" s="284"/>
      <c r="I58" s="284"/>
      <c r="J58" s="284"/>
      <c r="K58" s="284"/>
      <c r="L58" s="284"/>
      <c r="M58" s="284"/>
      <c r="N58" s="284"/>
      <c r="O58" s="284"/>
      <c r="P58" s="284"/>
      <c r="Q58" s="284"/>
      <c r="R58" s="284"/>
    </row>
    <row r="59" spans="1:20" x14ac:dyDescent="0.2">
      <c r="A59" s="282"/>
      <c r="B59" s="283"/>
      <c r="C59" s="286"/>
      <c r="D59" s="286"/>
      <c r="E59" s="284"/>
      <c r="F59" s="284"/>
      <c r="G59" s="284"/>
      <c r="H59" s="284"/>
      <c r="I59" s="284"/>
      <c r="J59" s="284"/>
      <c r="K59" s="284"/>
      <c r="L59" s="284"/>
      <c r="M59" s="284"/>
      <c r="N59" s="284"/>
      <c r="O59" s="284"/>
      <c r="P59" s="284"/>
      <c r="Q59" s="284"/>
      <c r="R59" s="284"/>
    </row>
    <row r="60" spans="1:20" x14ac:dyDescent="0.2">
      <c r="A60" s="282"/>
      <c r="B60" s="283"/>
      <c r="C60" s="286"/>
      <c r="D60" s="286"/>
      <c r="E60" s="284"/>
      <c r="F60" s="284"/>
      <c r="G60" s="284"/>
      <c r="H60" s="284"/>
      <c r="I60" s="284"/>
      <c r="J60" s="284"/>
      <c r="K60" s="284"/>
      <c r="L60" s="284"/>
      <c r="M60" s="284"/>
      <c r="N60" s="284"/>
      <c r="O60" s="284"/>
      <c r="P60" s="284"/>
      <c r="Q60" s="284"/>
      <c r="R60" s="284"/>
    </row>
    <row r="61" spans="1:20" x14ac:dyDescent="0.2">
      <c r="A61" s="282"/>
      <c r="B61" s="283"/>
      <c r="C61" s="286"/>
      <c r="D61" s="286"/>
      <c r="E61" s="284"/>
      <c r="F61" s="284"/>
      <c r="G61" s="284"/>
      <c r="H61" s="284"/>
      <c r="I61" s="284"/>
      <c r="J61" s="284"/>
      <c r="K61" s="284"/>
      <c r="L61" s="284"/>
      <c r="M61" s="284"/>
      <c r="N61" s="284"/>
      <c r="O61" s="284"/>
      <c r="P61" s="284"/>
      <c r="Q61" s="284"/>
      <c r="R61" s="284"/>
    </row>
    <row r="62" spans="1:20" x14ac:dyDescent="0.2">
      <c r="A62" s="282"/>
      <c r="B62" s="283"/>
      <c r="C62" s="286"/>
      <c r="D62" s="286"/>
      <c r="E62" s="284"/>
      <c r="F62" s="284"/>
      <c r="G62" s="284"/>
      <c r="H62" s="284"/>
      <c r="I62" s="284"/>
      <c r="J62" s="284"/>
      <c r="K62" s="284"/>
      <c r="L62" s="284"/>
      <c r="M62" s="284"/>
      <c r="N62" s="284"/>
      <c r="O62" s="284"/>
      <c r="P62" s="284"/>
      <c r="Q62" s="284"/>
      <c r="R62" s="284"/>
    </row>
    <row r="63" spans="1:20" x14ac:dyDescent="0.2">
      <c r="A63" s="282"/>
      <c r="B63" s="283"/>
      <c r="C63" s="286"/>
      <c r="D63" s="286"/>
      <c r="E63" s="284"/>
      <c r="F63" s="284"/>
      <c r="G63" s="284"/>
      <c r="H63" s="284"/>
      <c r="I63" s="284"/>
      <c r="J63" s="284"/>
      <c r="K63" s="284"/>
      <c r="L63" s="284"/>
      <c r="M63" s="284"/>
      <c r="N63" s="284"/>
      <c r="O63" s="284"/>
      <c r="P63" s="284"/>
      <c r="Q63" s="284"/>
      <c r="R63" s="284"/>
    </row>
    <row r="64" spans="1:20" x14ac:dyDescent="0.2">
      <c r="A64" s="282"/>
      <c r="B64" s="283"/>
      <c r="C64" s="286"/>
      <c r="D64" s="286"/>
      <c r="E64" s="284"/>
      <c r="F64" s="284"/>
      <c r="G64" s="284"/>
      <c r="H64" s="284"/>
      <c r="I64" s="284"/>
      <c r="J64" s="284"/>
      <c r="K64" s="284"/>
      <c r="L64" s="284"/>
      <c r="M64" s="284"/>
      <c r="N64" s="284"/>
      <c r="O64" s="284"/>
      <c r="P64" s="284"/>
      <c r="Q64" s="284"/>
      <c r="R64" s="284"/>
    </row>
    <row r="65" spans="1:21" x14ac:dyDescent="0.2">
      <c r="A65" s="282"/>
      <c r="B65" s="283"/>
      <c r="C65" s="286"/>
      <c r="D65" s="286"/>
      <c r="E65" s="284"/>
      <c r="F65" s="284"/>
      <c r="G65" s="284"/>
      <c r="H65" s="284"/>
      <c r="I65" s="284"/>
      <c r="J65" s="284"/>
      <c r="K65" s="284"/>
      <c r="L65" s="284"/>
      <c r="M65" s="284"/>
      <c r="N65" s="284"/>
      <c r="O65" s="284"/>
      <c r="P65" s="284"/>
      <c r="Q65" s="284"/>
      <c r="R65" s="284"/>
    </row>
    <row r="66" spans="1:21" x14ac:dyDescent="0.2">
      <c r="A66" s="282"/>
      <c r="B66" s="283"/>
      <c r="C66" s="286"/>
      <c r="D66" s="286"/>
      <c r="E66" s="284"/>
      <c r="F66" s="284"/>
      <c r="G66" s="284"/>
      <c r="H66" s="284"/>
      <c r="I66" s="284"/>
      <c r="J66" s="284"/>
      <c r="K66" s="284"/>
      <c r="L66" s="284"/>
      <c r="M66" s="284"/>
      <c r="N66" s="284"/>
      <c r="O66" s="284"/>
      <c r="P66" s="284"/>
      <c r="Q66" s="284"/>
      <c r="R66" s="284"/>
    </row>
    <row r="67" spans="1:21" x14ac:dyDescent="0.2">
      <c r="A67" s="282"/>
      <c r="B67" s="283"/>
      <c r="C67" s="286"/>
      <c r="D67" s="286"/>
      <c r="E67" s="284"/>
      <c r="F67" s="284"/>
      <c r="G67" s="284"/>
      <c r="H67" s="284"/>
      <c r="I67" s="284"/>
      <c r="J67" s="284"/>
      <c r="K67" s="284"/>
      <c r="L67" s="284"/>
      <c r="M67" s="284"/>
      <c r="N67" s="284"/>
      <c r="O67" s="284"/>
      <c r="P67" s="284"/>
      <c r="Q67" s="284"/>
      <c r="R67" s="284"/>
    </row>
    <row r="68" spans="1:21" x14ac:dyDescent="0.2">
      <c r="A68" s="282"/>
      <c r="B68" s="283"/>
      <c r="C68" s="286"/>
      <c r="D68" s="286"/>
      <c r="E68" s="284"/>
      <c r="F68" s="284"/>
      <c r="G68" s="284"/>
      <c r="H68" s="284"/>
      <c r="I68" s="284"/>
      <c r="J68" s="284"/>
      <c r="K68" s="284"/>
      <c r="L68" s="284"/>
      <c r="M68" s="284"/>
      <c r="N68" s="284"/>
      <c r="O68" s="284"/>
      <c r="P68" s="284"/>
      <c r="Q68" s="284"/>
      <c r="R68" s="284"/>
    </row>
    <row r="69" spans="1:21" x14ac:dyDescent="0.2">
      <c r="A69" s="288"/>
      <c r="B69" s="289"/>
      <c r="C69" s="290"/>
      <c r="D69" s="290"/>
      <c r="E69" s="290"/>
      <c r="F69" s="290"/>
      <c r="G69" s="290"/>
      <c r="H69" s="290"/>
      <c r="I69" s="290"/>
      <c r="J69" s="290"/>
      <c r="K69" s="290"/>
      <c r="L69" s="290"/>
      <c r="M69" s="290"/>
      <c r="N69" s="290"/>
      <c r="O69" s="290"/>
      <c r="P69" s="290"/>
      <c r="Q69" s="290"/>
      <c r="R69" s="290"/>
    </row>
    <row r="70" spans="1:21" x14ac:dyDescent="0.2">
      <c r="A70" s="291"/>
      <c r="B70" s="292"/>
      <c r="C70" s="293"/>
      <c r="D70" s="293"/>
      <c r="E70" s="290"/>
      <c r="F70" s="290"/>
      <c r="G70" s="290"/>
      <c r="H70" s="290"/>
      <c r="I70" s="290"/>
      <c r="J70" s="290"/>
      <c r="K70" s="290"/>
      <c r="L70" s="290"/>
      <c r="M70" s="290"/>
      <c r="N70" s="290"/>
      <c r="O70" s="290"/>
      <c r="P70" s="290"/>
      <c r="Q70" s="290"/>
      <c r="R70" s="290"/>
      <c r="S70" s="242"/>
      <c r="T70" s="242"/>
      <c r="U70" s="294"/>
    </row>
    <row r="71" spans="1:21" x14ac:dyDescent="0.2">
      <c r="A71" s="291"/>
      <c r="B71" s="295"/>
      <c r="C71" s="284"/>
      <c r="D71" s="284"/>
      <c r="E71" s="290"/>
      <c r="F71" s="290"/>
      <c r="G71" s="290"/>
      <c r="H71" s="290"/>
      <c r="I71" s="290"/>
      <c r="J71" s="290"/>
      <c r="K71" s="290"/>
      <c r="L71" s="290"/>
      <c r="M71" s="290"/>
      <c r="N71" s="290"/>
      <c r="O71" s="290"/>
      <c r="P71" s="290"/>
      <c r="Q71" s="290"/>
      <c r="R71" s="290"/>
      <c r="S71" s="242"/>
      <c r="T71" s="242"/>
      <c r="U71" s="296"/>
    </row>
    <row r="72" spans="1:21" x14ac:dyDescent="0.2">
      <c r="A72" s="297"/>
      <c r="B72" s="298"/>
      <c r="C72" s="299"/>
      <c r="D72" s="299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42"/>
      <c r="T72" s="242"/>
      <c r="U72" s="296"/>
    </row>
    <row r="73" spans="1:21" x14ac:dyDescent="0.2">
      <c r="A73" s="297"/>
      <c r="B73" s="300"/>
      <c r="C73" s="299"/>
      <c r="D73" s="299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42"/>
      <c r="T73" s="242"/>
      <c r="U73" s="296"/>
    </row>
    <row r="74" spans="1:21" x14ac:dyDescent="0.2">
      <c r="A74" s="301"/>
      <c r="B74" s="302"/>
      <c r="C74" s="299"/>
      <c r="D74" s="299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42"/>
      <c r="T74" s="242"/>
      <c r="U74" s="296"/>
    </row>
    <row r="75" spans="1:21" x14ac:dyDescent="0.2">
      <c r="A75" s="297"/>
      <c r="B75" s="300"/>
      <c r="C75" s="299"/>
      <c r="D75" s="299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42"/>
      <c r="T75" s="242"/>
      <c r="U75" s="296"/>
    </row>
    <row r="76" spans="1:21" x14ac:dyDescent="0.2">
      <c r="A76" s="297"/>
      <c r="B76" s="300"/>
      <c r="C76" s="299"/>
      <c r="D76" s="299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42"/>
      <c r="T76" s="242"/>
      <c r="U76" s="296"/>
    </row>
    <row r="77" spans="1:21" x14ac:dyDescent="0.2">
      <c r="A77" s="297"/>
      <c r="B77" s="300"/>
      <c r="C77" s="299"/>
      <c r="D77" s="299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U77" s="296"/>
    </row>
    <row r="78" spans="1:21" x14ac:dyDescent="0.2">
      <c r="A78" s="297"/>
      <c r="B78" s="300"/>
      <c r="C78" s="299"/>
      <c r="D78" s="299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</row>
    <row r="79" spans="1:21" x14ac:dyDescent="0.2">
      <c r="A79" s="297"/>
      <c r="B79" s="300"/>
      <c r="C79" s="299"/>
      <c r="D79" s="299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</row>
    <row r="80" spans="1:21" x14ac:dyDescent="0.2">
      <c r="A80" s="297"/>
      <c r="B80" s="300"/>
      <c r="C80" s="299"/>
      <c r="D80" s="299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</row>
    <row r="81" spans="1:18" x14ac:dyDescent="0.2">
      <c r="A81" s="297"/>
      <c r="B81" s="303"/>
      <c r="C81" s="304"/>
      <c r="D81" s="304"/>
      <c r="E81" s="290"/>
      <c r="F81" s="290"/>
      <c r="G81" s="290"/>
      <c r="H81" s="290"/>
      <c r="I81" s="290"/>
      <c r="J81" s="290"/>
      <c r="K81" s="290"/>
      <c r="L81" s="290"/>
      <c r="M81" s="290"/>
      <c r="N81" s="290"/>
      <c r="O81" s="290"/>
      <c r="P81" s="290"/>
      <c r="Q81" s="290"/>
      <c r="R81" s="290"/>
    </row>
    <row r="82" spans="1:18" x14ac:dyDescent="0.2">
      <c r="A82" s="305"/>
      <c r="B82" s="306"/>
      <c r="C82" s="304"/>
      <c r="D82" s="304"/>
      <c r="E82" s="290"/>
      <c r="F82" s="290"/>
      <c r="G82" s="290"/>
      <c r="H82" s="290"/>
      <c r="I82" s="290"/>
      <c r="J82" s="290"/>
      <c r="K82" s="290"/>
      <c r="L82" s="290"/>
      <c r="M82" s="290"/>
      <c r="N82" s="290"/>
      <c r="O82" s="290"/>
      <c r="P82" s="290"/>
      <c r="Q82" s="290"/>
      <c r="R82" s="290"/>
    </row>
    <row r="83" spans="1:18" x14ac:dyDescent="0.2">
      <c r="A83" s="288"/>
      <c r="B83" s="307"/>
      <c r="C83" s="308"/>
      <c r="D83" s="308"/>
      <c r="E83" s="307"/>
      <c r="F83" s="307"/>
      <c r="G83" s="307"/>
      <c r="H83" s="307"/>
      <c r="I83" s="307"/>
      <c r="J83" s="307"/>
      <c r="K83" s="307"/>
      <c r="L83" s="307"/>
      <c r="M83" s="307"/>
      <c r="N83" s="307"/>
      <c r="O83" s="307"/>
      <c r="P83" s="307"/>
      <c r="Q83" s="307"/>
      <c r="R83" s="307"/>
    </row>
    <row r="84" spans="1:18" x14ac:dyDescent="0.2">
      <c r="A84" s="288"/>
      <c r="B84" s="307"/>
      <c r="C84" s="307"/>
      <c r="D84" s="307"/>
      <c r="E84" s="307"/>
      <c r="F84" s="307"/>
      <c r="G84" s="307"/>
      <c r="H84" s="307"/>
      <c r="I84" s="307"/>
      <c r="J84" s="307"/>
      <c r="K84" s="307"/>
      <c r="L84" s="307"/>
      <c r="M84" s="307"/>
      <c r="N84" s="307"/>
      <c r="O84" s="307"/>
      <c r="P84" s="307"/>
      <c r="Q84" s="307"/>
      <c r="R84" s="307"/>
    </row>
    <row r="85" spans="1:18" x14ac:dyDescent="0.2">
      <c r="A85" s="288"/>
      <c r="B85" s="307"/>
      <c r="C85" s="309"/>
      <c r="D85" s="309"/>
      <c r="E85" s="307"/>
      <c r="F85" s="307"/>
      <c r="G85" s="307"/>
      <c r="H85" s="307"/>
      <c r="I85" s="307"/>
      <c r="J85" s="307"/>
      <c r="K85" s="307"/>
      <c r="L85" s="307"/>
      <c r="M85" s="307"/>
      <c r="N85" s="307"/>
      <c r="O85" s="307"/>
      <c r="P85" s="307"/>
      <c r="Q85" s="307"/>
      <c r="R85" s="307"/>
    </row>
    <row r="86" spans="1:18" x14ac:dyDescent="0.2">
      <c r="A86" s="288"/>
      <c r="B86" s="307"/>
      <c r="C86" s="307"/>
      <c r="D86" s="307"/>
      <c r="E86" s="307"/>
      <c r="F86" s="307"/>
      <c r="G86" s="307"/>
      <c r="H86" s="307"/>
      <c r="I86" s="307"/>
      <c r="J86" s="307"/>
      <c r="K86" s="307"/>
      <c r="L86" s="307"/>
      <c r="M86" s="307"/>
      <c r="N86" s="307"/>
      <c r="O86" s="307"/>
      <c r="P86" s="307"/>
      <c r="Q86" s="307"/>
      <c r="R86" s="307"/>
    </row>
    <row r="87" spans="1:18" x14ac:dyDescent="0.2">
      <c r="A87" s="288"/>
      <c r="B87" s="307"/>
      <c r="C87" s="307"/>
      <c r="D87" s="307"/>
      <c r="E87" s="307"/>
      <c r="F87" s="307"/>
      <c r="G87" s="307"/>
      <c r="H87" s="307"/>
      <c r="I87" s="307"/>
      <c r="J87" s="307"/>
      <c r="K87" s="307"/>
      <c r="L87" s="307"/>
      <c r="M87" s="307"/>
      <c r="N87" s="307"/>
      <c r="O87" s="307"/>
      <c r="P87" s="307"/>
      <c r="Q87" s="307"/>
      <c r="R87" s="307"/>
    </row>
    <row r="88" spans="1:18" x14ac:dyDescent="0.2">
      <c r="A88" s="288"/>
      <c r="B88" s="307"/>
      <c r="C88" s="307"/>
      <c r="D88" s="307"/>
      <c r="E88" s="307"/>
      <c r="F88" s="307"/>
      <c r="G88" s="307"/>
      <c r="H88" s="307"/>
      <c r="I88" s="307"/>
      <c r="J88" s="307"/>
      <c r="K88" s="307"/>
      <c r="L88" s="307"/>
      <c r="M88" s="307"/>
      <c r="N88" s="307"/>
      <c r="O88" s="307"/>
      <c r="P88" s="307"/>
      <c r="Q88" s="307"/>
      <c r="R88" s="307"/>
    </row>
    <row r="89" spans="1:18" x14ac:dyDescent="0.2">
      <c r="A89" s="288"/>
      <c r="B89" s="307"/>
      <c r="C89" s="307"/>
      <c r="D89" s="307"/>
      <c r="E89" s="307"/>
      <c r="F89" s="307"/>
      <c r="G89" s="307"/>
      <c r="H89" s="307"/>
      <c r="I89" s="307"/>
      <c r="J89" s="307"/>
      <c r="K89" s="307"/>
      <c r="L89" s="307"/>
      <c r="M89" s="307"/>
      <c r="N89" s="307"/>
      <c r="O89" s="307"/>
      <c r="P89" s="307"/>
      <c r="Q89" s="307"/>
      <c r="R89" s="307"/>
    </row>
    <row r="90" spans="1:18" x14ac:dyDescent="0.2">
      <c r="A90" s="288"/>
      <c r="B90" s="307"/>
      <c r="C90" s="307"/>
      <c r="D90" s="307"/>
      <c r="E90" s="307"/>
      <c r="F90" s="307"/>
      <c r="G90" s="307"/>
      <c r="H90" s="307"/>
      <c r="I90" s="307"/>
      <c r="J90" s="307"/>
      <c r="K90" s="307"/>
      <c r="L90" s="307"/>
      <c r="M90" s="307"/>
      <c r="N90" s="307"/>
      <c r="O90" s="307"/>
      <c r="P90" s="307"/>
      <c r="Q90" s="307"/>
      <c r="R90" s="307"/>
    </row>
    <row r="91" spans="1:18" x14ac:dyDescent="0.2">
      <c r="A91" s="288"/>
      <c r="B91" s="307"/>
      <c r="C91" s="307"/>
      <c r="D91" s="307"/>
      <c r="E91" s="307"/>
      <c r="F91" s="307"/>
      <c r="G91" s="307"/>
      <c r="H91" s="307"/>
      <c r="I91" s="307"/>
      <c r="J91" s="307"/>
      <c r="K91" s="307"/>
      <c r="L91" s="307"/>
      <c r="M91" s="307"/>
      <c r="N91" s="307"/>
      <c r="O91" s="307"/>
      <c r="P91" s="307"/>
      <c r="Q91" s="307"/>
      <c r="R91" s="307"/>
    </row>
    <row r="92" spans="1:18" x14ac:dyDescent="0.2">
      <c r="A92" s="288"/>
      <c r="B92" s="307"/>
      <c r="C92" s="307"/>
      <c r="D92" s="307"/>
      <c r="E92" s="307"/>
      <c r="F92" s="307"/>
      <c r="G92" s="307"/>
      <c r="H92" s="307"/>
      <c r="I92" s="307"/>
      <c r="J92" s="307"/>
      <c r="K92" s="307"/>
      <c r="L92" s="307"/>
      <c r="M92" s="307"/>
      <c r="N92" s="307"/>
      <c r="O92" s="307"/>
      <c r="P92" s="307"/>
      <c r="Q92" s="307"/>
      <c r="R92" s="307"/>
    </row>
    <row r="93" spans="1:18" x14ac:dyDescent="0.2">
      <c r="A93" s="288"/>
      <c r="B93" s="307"/>
      <c r="C93" s="307"/>
      <c r="D93" s="307"/>
      <c r="E93" s="307"/>
      <c r="F93" s="307"/>
      <c r="G93" s="307"/>
      <c r="H93" s="307"/>
      <c r="I93" s="307"/>
      <c r="J93" s="307"/>
      <c r="K93" s="307"/>
      <c r="L93" s="307"/>
      <c r="M93" s="307"/>
      <c r="N93" s="307"/>
      <c r="O93" s="307"/>
      <c r="P93" s="307"/>
      <c r="Q93" s="307"/>
      <c r="R93" s="307"/>
    </row>
    <row r="94" spans="1:18" x14ac:dyDescent="0.2">
      <c r="A94" s="288"/>
      <c r="B94" s="307"/>
      <c r="C94" s="307"/>
      <c r="D94" s="307"/>
      <c r="E94" s="307"/>
      <c r="F94" s="307"/>
      <c r="G94" s="307"/>
      <c r="H94" s="307"/>
      <c r="I94" s="307"/>
      <c r="J94" s="307"/>
      <c r="K94" s="307"/>
      <c r="L94" s="307"/>
      <c r="M94" s="307"/>
      <c r="N94" s="307"/>
      <c r="O94" s="307"/>
      <c r="P94" s="307"/>
      <c r="Q94" s="307"/>
      <c r="R94" s="307"/>
    </row>
    <row r="95" spans="1:18" x14ac:dyDescent="0.2">
      <c r="A95" s="288"/>
      <c r="B95" s="307"/>
      <c r="C95" s="307"/>
      <c r="D95" s="307"/>
      <c r="E95" s="307"/>
      <c r="F95" s="307"/>
      <c r="G95" s="307"/>
      <c r="H95" s="307"/>
      <c r="I95" s="307"/>
      <c r="J95" s="307"/>
      <c r="K95" s="307"/>
      <c r="L95" s="307"/>
      <c r="M95" s="307"/>
      <c r="N95" s="307"/>
      <c r="O95" s="307"/>
      <c r="P95" s="307"/>
      <c r="Q95" s="307"/>
      <c r="R95" s="307"/>
    </row>
    <row r="96" spans="1:18" x14ac:dyDescent="0.2">
      <c r="A96" s="288"/>
      <c r="B96" s="307"/>
      <c r="C96" s="307"/>
      <c r="D96" s="307"/>
      <c r="E96" s="307"/>
      <c r="F96" s="307"/>
      <c r="G96" s="307"/>
      <c r="H96" s="307"/>
      <c r="I96" s="307"/>
      <c r="J96" s="307"/>
      <c r="K96" s="307"/>
      <c r="L96" s="307"/>
      <c r="M96" s="307"/>
      <c r="N96" s="307"/>
      <c r="O96" s="307"/>
      <c r="P96" s="307"/>
      <c r="Q96" s="307"/>
      <c r="R96" s="307"/>
    </row>
    <row r="97" spans="1:18" x14ac:dyDescent="0.2">
      <c r="A97" s="288"/>
      <c r="B97" s="307"/>
      <c r="C97" s="307"/>
      <c r="D97" s="307"/>
      <c r="E97" s="307"/>
      <c r="F97" s="307"/>
      <c r="G97" s="307"/>
      <c r="H97" s="307"/>
      <c r="I97" s="307"/>
      <c r="J97" s="307"/>
      <c r="K97" s="307"/>
      <c r="L97" s="307"/>
      <c r="M97" s="307"/>
      <c r="N97" s="307"/>
      <c r="O97" s="307"/>
      <c r="P97" s="307"/>
      <c r="Q97" s="307"/>
      <c r="R97" s="307"/>
    </row>
    <row r="98" spans="1:18" x14ac:dyDescent="0.2">
      <c r="A98" s="288"/>
      <c r="B98" s="307"/>
      <c r="C98" s="307"/>
      <c r="D98" s="307"/>
      <c r="E98" s="307"/>
      <c r="F98" s="307"/>
      <c r="G98" s="307"/>
      <c r="H98" s="307"/>
      <c r="I98" s="307"/>
      <c r="J98" s="307"/>
      <c r="K98" s="307"/>
      <c r="L98" s="307"/>
      <c r="M98" s="307"/>
      <c r="N98" s="307"/>
      <c r="O98" s="307"/>
      <c r="P98" s="307"/>
      <c r="Q98" s="307"/>
      <c r="R98" s="307"/>
    </row>
    <row r="99" spans="1:18" x14ac:dyDescent="0.2">
      <c r="A99" s="288"/>
      <c r="B99" s="307"/>
      <c r="C99" s="307"/>
      <c r="D99" s="307"/>
      <c r="E99" s="307"/>
      <c r="F99" s="307"/>
      <c r="G99" s="307"/>
      <c r="H99" s="307"/>
      <c r="I99" s="307"/>
      <c r="J99" s="307"/>
      <c r="K99" s="307"/>
      <c r="L99" s="307"/>
      <c r="M99" s="307"/>
      <c r="N99" s="307"/>
      <c r="O99" s="307"/>
      <c r="P99" s="307"/>
      <c r="Q99" s="307"/>
      <c r="R99" s="307"/>
    </row>
    <row r="100" spans="1:18" x14ac:dyDescent="0.2">
      <c r="A100" s="288"/>
      <c r="B100" s="307"/>
      <c r="C100" s="307"/>
      <c r="D100" s="307"/>
      <c r="E100" s="307"/>
      <c r="F100" s="307"/>
      <c r="G100" s="307"/>
      <c r="H100" s="307"/>
      <c r="I100" s="307"/>
      <c r="J100" s="307"/>
      <c r="K100" s="307"/>
      <c r="L100" s="307"/>
      <c r="M100" s="307"/>
      <c r="N100" s="307"/>
      <c r="O100" s="307"/>
      <c r="P100" s="307"/>
      <c r="Q100" s="307"/>
      <c r="R100" s="307"/>
    </row>
    <row r="101" spans="1:18" x14ac:dyDescent="0.2">
      <c r="A101" s="288"/>
      <c r="B101" s="307"/>
      <c r="C101" s="307"/>
      <c r="D101" s="307"/>
      <c r="E101" s="307"/>
      <c r="F101" s="307"/>
      <c r="G101" s="307"/>
      <c r="H101" s="307"/>
      <c r="I101" s="307"/>
      <c r="J101" s="307"/>
      <c r="K101" s="307"/>
      <c r="L101" s="307"/>
      <c r="M101" s="307"/>
      <c r="N101" s="307"/>
      <c r="O101" s="307"/>
      <c r="P101" s="307"/>
      <c r="Q101" s="307"/>
      <c r="R101" s="307"/>
    </row>
    <row r="102" spans="1:18" x14ac:dyDescent="0.2">
      <c r="A102" s="288"/>
      <c r="B102" s="307"/>
      <c r="C102" s="307"/>
      <c r="D102" s="307"/>
      <c r="E102" s="307"/>
      <c r="F102" s="307"/>
      <c r="G102" s="307"/>
      <c r="H102" s="307"/>
      <c r="I102" s="307"/>
      <c r="J102" s="307"/>
      <c r="K102" s="307"/>
      <c r="L102" s="307"/>
      <c r="M102" s="307"/>
      <c r="N102" s="307"/>
      <c r="O102" s="307"/>
      <c r="P102" s="307"/>
      <c r="Q102" s="307"/>
      <c r="R102" s="307"/>
    </row>
    <row r="103" spans="1:18" x14ac:dyDescent="0.2">
      <c r="A103" s="288"/>
      <c r="B103" s="307"/>
      <c r="C103" s="307"/>
      <c r="D103" s="307"/>
      <c r="E103" s="307"/>
      <c r="F103" s="307"/>
      <c r="G103" s="307"/>
      <c r="H103" s="307"/>
      <c r="I103" s="307"/>
      <c r="J103" s="307"/>
      <c r="K103" s="307"/>
      <c r="L103" s="307"/>
      <c r="M103" s="307"/>
      <c r="N103" s="307"/>
      <c r="O103" s="307"/>
      <c r="P103" s="307"/>
      <c r="Q103" s="307"/>
      <c r="R103" s="307"/>
    </row>
    <row r="104" spans="1:18" x14ac:dyDescent="0.2">
      <c r="A104" s="288"/>
      <c r="B104" s="307"/>
      <c r="C104" s="307"/>
      <c r="D104" s="307"/>
      <c r="E104" s="307"/>
      <c r="F104" s="307"/>
      <c r="G104" s="307"/>
      <c r="H104" s="307"/>
      <c r="I104" s="307"/>
      <c r="J104" s="307"/>
      <c r="K104" s="307"/>
      <c r="L104" s="307"/>
      <c r="M104" s="307"/>
      <c r="N104" s="307"/>
      <c r="O104" s="307"/>
      <c r="P104" s="307"/>
      <c r="Q104" s="307"/>
      <c r="R104" s="307"/>
    </row>
    <row r="105" spans="1:18" x14ac:dyDescent="0.2">
      <c r="A105" s="288"/>
      <c r="B105" s="307"/>
      <c r="C105" s="307"/>
      <c r="D105" s="307"/>
      <c r="E105" s="307"/>
      <c r="F105" s="307"/>
      <c r="G105" s="307"/>
      <c r="H105" s="307"/>
      <c r="I105" s="307"/>
      <c r="J105" s="307"/>
      <c r="K105" s="307"/>
      <c r="L105" s="307"/>
      <c r="M105" s="307"/>
      <c r="N105" s="307"/>
      <c r="O105" s="307"/>
      <c r="P105" s="307"/>
      <c r="Q105" s="307"/>
      <c r="R105" s="307"/>
    </row>
    <row r="106" spans="1:18" x14ac:dyDescent="0.2">
      <c r="A106" s="288"/>
      <c r="B106" s="307"/>
      <c r="C106" s="307"/>
      <c r="D106" s="307"/>
      <c r="E106" s="307"/>
      <c r="F106" s="307"/>
      <c r="G106" s="307"/>
      <c r="H106" s="307"/>
      <c r="I106" s="307"/>
      <c r="J106" s="307"/>
      <c r="K106" s="307"/>
      <c r="L106" s="307"/>
      <c r="M106" s="307"/>
      <c r="N106" s="307"/>
      <c r="O106" s="307"/>
      <c r="P106" s="307"/>
      <c r="Q106" s="307"/>
      <c r="R106" s="307"/>
    </row>
    <row r="107" spans="1:18" x14ac:dyDescent="0.2">
      <c r="A107" s="288"/>
      <c r="B107" s="307"/>
      <c r="C107" s="307"/>
      <c r="D107" s="307"/>
      <c r="E107" s="307"/>
      <c r="F107" s="307"/>
      <c r="G107" s="307"/>
      <c r="H107" s="307"/>
      <c r="I107" s="307"/>
      <c r="J107" s="307"/>
      <c r="K107" s="307"/>
      <c r="L107" s="307"/>
      <c r="M107" s="307"/>
      <c r="N107" s="307"/>
      <c r="O107" s="307"/>
      <c r="P107" s="307"/>
      <c r="Q107" s="307"/>
      <c r="R107" s="307"/>
    </row>
    <row r="108" spans="1:18" x14ac:dyDescent="0.2">
      <c r="A108" s="288"/>
      <c r="B108" s="307"/>
      <c r="C108" s="307"/>
      <c r="D108" s="307"/>
      <c r="E108" s="307"/>
      <c r="F108" s="307"/>
      <c r="G108" s="307"/>
      <c r="H108" s="307"/>
      <c r="I108" s="307"/>
      <c r="J108" s="307"/>
      <c r="K108" s="307"/>
      <c r="L108" s="307"/>
      <c r="M108" s="307"/>
      <c r="N108" s="307"/>
      <c r="O108" s="307"/>
      <c r="P108" s="307"/>
      <c r="Q108" s="307"/>
      <c r="R108" s="307"/>
    </row>
    <row r="109" spans="1:18" x14ac:dyDescent="0.2">
      <c r="A109" s="288"/>
      <c r="B109" s="307"/>
      <c r="C109" s="307"/>
      <c r="D109" s="307"/>
      <c r="E109" s="307"/>
      <c r="F109" s="307"/>
      <c r="G109" s="307"/>
      <c r="H109" s="307"/>
      <c r="I109" s="307"/>
      <c r="J109" s="307"/>
      <c r="K109" s="307"/>
      <c r="L109" s="307"/>
      <c r="M109" s="307"/>
      <c r="N109" s="307"/>
      <c r="O109" s="307"/>
      <c r="P109" s="307"/>
      <c r="Q109" s="307"/>
      <c r="R109" s="307"/>
    </row>
    <row r="110" spans="1:18" x14ac:dyDescent="0.2">
      <c r="A110" s="288"/>
      <c r="B110" s="307"/>
      <c r="C110" s="307"/>
      <c r="D110" s="307"/>
      <c r="E110" s="307"/>
      <c r="F110" s="307"/>
      <c r="G110" s="307"/>
      <c r="H110" s="307"/>
      <c r="I110" s="307"/>
      <c r="J110" s="307"/>
      <c r="K110" s="307"/>
      <c r="L110" s="307"/>
      <c r="M110" s="307"/>
      <c r="N110" s="307"/>
      <c r="O110" s="307"/>
      <c r="P110" s="307"/>
      <c r="Q110" s="307"/>
      <c r="R110" s="307"/>
    </row>
    <row r="111" spans="1:18" x14ac:dyDescent="0.2">
      <c r="A111" s="288"/>
      <c r="B111" s="307"/>
      <c r="C111" s="307"/>
      <c r="D111" s="307"/>
      <c r="E111" s="307"/>
      <c r="F111" s="307"/>
      <c r="G111" s="307"/>
      <c r="H111" s="307"/>
      <c r="I111" s="307"/>
      <c r="J111" s="307"/>
      <c r="K111" s="307"/>
      <c r="L111" s="307"/>
      <c r="M111" s="307"/>
      <c r="N111" s="307"/>
      <c r="O111" s="307"/>
      <c r="P111" s="307"/>
      <c r="Q111" s="307"/>
      <c r="R111" s="307"/>
    </row>
    <row r="112" spans="1:18" x14ac:dyDescent="0.2">
      <c r="A112" s="288"/>
      <c r="B112" s="307"/>
      <c r="C112" s="307"/>
      <c r="D112" s="307"/>
      <c r="E112" s="307"/>
      <c r="F112" s="307"/>
      <c r="G112" s="307"/>
      <c r="H112" s="307"/>
      <c r="I112" s="307"/>
      <c r="J112" s="307"/>
      <c r="K112" s="307"/>
      <c r="L112" s="307"/>
      <c r="M112" s="307"/>
      <c r="N112" s="307"/>
      <c r="O112" s="307"/>
      <c r="P112" s="307"/>
      <c r="Q112" s="307"/>
      <c r="R112" s="307"/>
    </row>
    <row r="113" spans="1:18" x14ac:dyDescent="0.2">
      <c r="A113" s="288"/>
      <c r="B113" s="307"/>
      <c r="C113" s="307"/>
      <c r="D113" s="307"/>
      <c r="E113" s="307"/>
      <c r="F113" s="307"/>
      <c r="G113" s="307"/>
      <c r="H113" s="307"/>
      <c r="I113" s="307"/>
      <c r="J113" s="307"/>
      <c r="K113" s="307"/>
      <c r="L113" s="307"/>
      <c r="M113" s="307"/>
      <c r="N113" s="307"/>
      <c r="O113" s="307"/>
      <c r="P113" s="307"/>
      <c r="Q113" s="307"/>
      <c r="R113" s="307"/>
    </row>
    <row r="114" spans="1:18" x14ac:dyDescent="0.2">
      <c r="A114" s="288"/>
      <c r="B114" s="307"/>
      <c r="C114" s="307"/>
      <c r="D114" s="307"/>
      <c r="E114" s="307"/>
      <c r="F114" s="307"/>
      <c r="G114" s="307"/>
      <c r="H114" s="307"/>
      <c r="I114" s="307"/>
      <c r="J114" s="307"/>
      <c r="K114" s="307"/>
      <c r="L114" s="307"/>
      <c r="M114" s="307"/>
      <c r="N114" s="307"/>
      <c r="O114" s="307"/>
      <c r="P114" s="307"/>
      <c r="Q114" s="307"/>
      <c r="R114" s="307"/>
    </row>
    <row r="115" spans="1:18" x14ac:dyDescent="0.2">
      <c r="A115" s="288"/>
      <c r="B115" s="307"/>
      <c r="C115" s="307"/>
      <c r="D115" s="307"/>
      <c r="E115" s="307"/>
      <c r="F115" s="307"/>
      <c r="G115" s="307"/>
      <c r="H115" s="307"/>
      <c r="I115" s="307"/>
      <c r="J115" s="307"/>
      <c r="K115" s="307"/>
      <c r="L115" s="307"/>
      <c r="M115" s="307"/>
      <c r="N115" s="307"/>
      <c r="O115" s="307"/>
      <c r="P115" s="307"/>
      <c r="Q115" s="307"/>
      <c r="R115" s="307"/>
    </row>
    <row r="116" spans="1:18" x14ac:dyDescent="0.2">
      <c r="A116" s="288"/>
      <c r="B116" s="307"/>
      <c r="C116" s="307"/>
      <c r="D116" s="307"/>
      <c r="E116" s="307"/>
      <c r="F116" s="307"/>
      <c r="G116" s="307"/>
      <c r="H116" s="307"/>
      <c r="I116" s="307"/>
      <c r="J116" s="307"/>
      <c r="K116" s="307"/>
      <c r="L116" s="307"/>
      <c r="M116" s="307"/>
      <c r="N116" s="307"/>
      <c r="O116" s="307"/>
      <c r="P116" s="307"/>
      <c r="Q116" s="307"/>
      <c r="R116" s="307"/>
    </row>
    <row r="117" spans="1:18" x14ac:dyDescent="0.2">
      <c r="A117" s="288"/>
      <c r="B117" s="307"/>
      <c r="C117" s="307"/>
      <c r="D117" s="307"/>
      <c r="E117" s="307"/>
      <c r="F117" s="307"/>
      <c r="G117" s="307"/>
      <c r="H117" s="307"/>
      <c r="I117" s="307"/>
      <c r="J117" s="307"/>
      <c r="K117" s="307"/>
      <c r="L117" s="307"/>
      <c r="M117" s="307"/>
      <c r="N117" s="307"/>
      <c r="O117" s="307"/>
      <c r="P117" s="307"/>
      <c r="Q117" s="307"/>
      <c r="R117" s="307"/>
    </row>
    <row r="118" spans="1:18" x14ac:dyDescent="0.2">
      <c r="A118" s="288"/>
      <c r="B118" s="307"/>
      <c r="C118" s="307"/>
      <c r="D118" s="307"/>
      <c r="E118" s="307"/>
      <c r="F118" s="307"/>
      <c r="G118" s="307"/>
      <c r="H118" s="307"/>
      <c r="I118" s="307"/>
      <c r="J118" s="307"/>
      <c r="K118" s="307"/>
      <c r="L118" s="307"/>
      <c r="M118" s="307"/>
      <c r="N118" s="307"/>
      <c r="O118" s="307"/>
      <c r="P118" s="307"/>
      <c r="Q118" s="307"/>
      <c r="R118" s="307"/>
    </row>
    <row r="119" spans="1:18" x14ac:dyDescent="0.2">
      <c r="A119" s="288"/>
      <c r="B119" s="307"/>
      <c r="C119" s="307"/>
      <c r="D119" s="307"/>
      <c r="E119" s="307"/>
      <c r="F119" s="307"/>
      <c r="G119" s="307"/>
      <c r="H119" s="307"/>
      <c r="I119" s="307"/>
      <c r="J119" s="307"/>
      <c r="K119" s="307"/>
      <c r="L119" s="307"/>
      <c r="M119" s="307"/>
      <c r="N119" s="307"/>
      <c r="O119" s="307"/>
      <c r="P119" s="307"/>
      <c r="Q119" s="307"/>
      <c r="R119" s="307"/>
    </row>
    <row r="120" spans="1:18" x14ac:dyDescent="0.2">
      <c r="A120" s="288"/>
      <c r="B120" s="307"/>
      <c r="C120" s="307"/>
      <c r="D120" s="307"/>
      <c r="E120" s="307"/>
      <c r="F120" s="307"/>
      <c r="G120" s="307"/>
      <c r="H120" s="307"/>
      <c r="I120" s="307"/>
      <c r="J120" s="307"/>
      <c r="K120" s="307"/>
      <c r="L120" s="307"/>
      <c r="M120" s="307"/>
      <c r="N120" s="307"/>
      <c r="O120" s="307"/>
      <c r="P120" s="307"/>
      <c r="Q120" s="307"/>
      <c r="R120" s="307"/>
    </row>
    <row r="121" spans="1:18" x14ac:dyDescent="0.2">
      <c r="A121" s="288"/>
      <c r="B121" s="307"/>
      <c r="C121" s="307"/>
      <c r="D121" s="307"/>
      <c r="E121" s="307"/>
      <c r="F121" s="307"/>
      <c r="G121" s="307"/>
      <c r="H121" s="307"/>
      <c r="I121" s="307"/>
      <c r="J121" s="307"/>
      <c r="K121" s="307"/>
      <c r="L121" s="307"/>
      <c r="M121" s="307"/>
      <c r="N121" s="307"/>
      <c r="O121" s="307"/>
      <c r="P121" s="307"/>
      <c r="Q121" s="307"/>
      <c r="R121" s="307"/>
    </row>
    <row r="122" spans="1:18" x14ac:dyDescent="0.2">
      <c r="A122" s="288"/>
      <c r="B122" s="307"/>
      <c r="C122" s="307"/>
      <c r="D122" s="307"/>
      <c r="E122" s="307"/>
      <c r="F122" s="307"/>
      <c r="G122" s="307"/>
      <c r="H122" s="307"/>
      <c r="I122" s="307"/>
      <c r="J122" s="307"/>
      <c r="K122" s="307"/>
      <c r="L122" s="307"/>
      <c r="M122" s="307"/>
      <c r="N122" s="307"/>
      <c r="O122" s="307"/>
      <c r="P122" s="307"/>
      <c r="Q122" s="307"/>
      <c r="R122" s="307"/>
    </row>
    <row r="123" spans="1:18" x14ac:dyDescent="0.2">
      <c r="A123" s="288"/>
      <c r="B123" s="307"/>
      <c r="C123" s="307"/>
      <c r="D123" s="307"/>
      <c r="E123" s="307"/>
      <c r="F123" s="307"/>
      <c r="G123" s="307"/>
      <c r="H123" s="307"/>
      <c r="I123" s="307"/>
      <c r="J123" s="307"/>
      <c r="K123" s="307"/>
      <c r="L123" s="307"/>
      <c r="M123" s="307"/>
      <c r="N123" s="307"/>
      <c r="O123" s="307"/>
      <c r="P123" s="307"/>
      <c r="Q123" s="307"/>
      <c r="R123" s="307"/>
    </row>
    <row r="124" spans="1:18" x14ac:dyDescent="0.2">
      <c r="A124" s="288"/>
      <c r="B124" s="307"/>
      <c r="C124" s="307"/>
      <c r="D124" s="307"/>
      <c r="E124" s="307"/>
      <c r="F124" s="307"/>
      <c r="G124" s="307"/>
      <c r="H124" s="307"/>
      <c r="I124" s="307"/>
      <c r="J124" s="307"/>
      <c r="K124" s="307"/>
      <c r="L124" s="307"/>
      <c r="M124" s="307"/>
      <c r="N124" s="307"/>
      <c r="O124" s="307"/>
      <c r="P124" s="307"/>
      <c r="Q124" s="307"/>
      <c r="R124" s="307"/>
    </row>
    <row r="125" spans="1:18" x14ac:dyDescent="0.2">
      <c r="A125" s="288"/>
      <c r="B125" s="307"/>
      <c r="C125" s="307"/>
      <c r="D125" s="307"/>
      <c r="E125" s="307"/>
      <c r="F125" s="307"/>
      <c r="G125" s="307"/>
      <c r="H125" s="307"/>
      <c r="I125" s="307"/>
      <c r="J125" s="307"/>
      <c r="K125" s="307"/>
      <c r="L125" s="307"/>
      <c r="M125" s="307"/>
      <c r="N125" s="307"/>
      <c r="O125" s="307"/>
      <c r="P125" s="307"/>
      <c r="Q125" s="307"/>
      <c r="R125" s="307"/>
    </row>
    <row r="126" spans="1:18" x14ac:dyDescent="0.2">
      <c r="A126" s="288"/>
      <c r="B126" s="307"/>
      <c r="C126" s="307"/>
      <c r="D126" s="307"/>
      <c r="E126" s="307"/>
      <c r="F126" s="307"/>
      <c r="G126" s="307"/>
      <c r="H126" s="307"/>
      <c r="I126" s="307"/>
      <c r="J126" s="307"/>
      <c r="K126" s="307"/>
      <c r="L126" s="307"/>
      <c r="M126" s="307"/>
      <c r="N126" s="307"/>
      <c r="O126" s="307"/>
      <c r="P126" s="307"/>
      <c r="Q126" s="307"/>
      <c r="R126" s="307"/>
    </row>
    <row r="127" spans="1:18" x14ac:dyDescent="0.2">
      <c r="A127" s="288"/>
      <c r="B127" s="307"/>
      <c r="C127" s="307"/>
      <c r="D127" s="307"/>
      <c r="E127" s="307"/>
      <c r="F127" s="307"/>
      <c r="G127" s="307"/>
      <c r="H127" s="307"/>
      <c r="I127" s="307"/>
      <c r="J127" s="307"/>
      <c r="K127" s="307"/>
      <c r="L127" s="307"/>
      <c r="M127" s="307"/>
      <c r="N127" s="307"/>
      <c r="O127" s="307"/>
      <c r="P127" s="307"/>
      <c r="Q127" s="307"/>
      <c r="R127" s="307"/>
    </row>
    <row r="128" spans="1:18" x14ac:dyDescent="0.2">
      <c r="A128" s="288"/>
      <c r="B128" s="307"/>
      <c r="C128" s="307"/>
      <c r="D128" s="307"/>
      <c r="E128" s="307"/>
      <c r="F128" s="307"/>
      <c r="G128" s="307"/>
      <c r="H128" s="307"/>
      <c r="I128" s="307"/>
      <c r="J128" s="307"/>
      <c r="K128" s="307"/>
      <c r="L128" s="307"/>
      <c r="M128" s="307"/>
      <c r="N128" s="307"/>
      <c r="O128" s="307"/>
      <c r="P128" s="307"/>
      <c r="Q128" s="307"/>
      <c r="R128" s="307"/>
    </row>
    <row r="129" spans="1:18" x14ac:dyDescent="0.2">
      <c r="A129" s="288"/>
      <c r="B129" s="307"/>
      <c r="C129" s="307"/>
      <c r="D129" s="307"/>
      <c r="E129" s="307"/>
      <c r="F129" s="307"/>
      <c r="G129" s="307"/>
      <c r="H129" s="307"/>
      <c r="I129" s="307"/>
      <c r="J129" s="307"/>
      <c r="K129" s="307"/>
      <c r="L129" s="307"/>
      <c r="M129" s="307"/>
      <c r="N129" s="307"/>
      <c r="O129" s="307"/>
      <c r="P129" s="307"/>
      <c r="Q129" s="307"/>
      <c r="R129" s="307"/>
    </row>
    <row r="130" spans="1:18" x14ac:dyDescent="0.2">
      <c r="A130" s="288"/>
      <c r="B130" s="307"/>
      <c r="C130" s="307"/>
      <c r="D130" s="307"/>
      <c r="E130" s="307"/>
      <c r="F130" s="307"/>
      <c r="G130" s="307"/>
      <c r="H130" s="307"/>
      <c r="I130" s="307"/>
      <c r="J130" s="307"/>
      <c r="K130" s="307"/>
      <c r="L130" s="307"/>
      <c r="M130" s="307"/>
      <c r="N130" s="307"/>
      <c r="O130" s="307"/>
      <c r="P130" s="307"/>
      <c r="Q130" s="307"/>
      <c r="R130" s="307"/>
    </row>
    <row r="131" spans="1:18" x14ac:dyDescent="0.2">
      <c r="A131" s="288"/>
      <c r="B131" s="307"/>
      <c r="C131" s="307"/>
      <c r="D131" s="307"/>
      <c r="E131" s="307"/>
      <c r="F131" s="307"/>
      <c r="G131" s="307"/>
      <c r="H131" s="307"/>
      <c r="I131" s="307"/>
      <c r="J131" s="307"/>
      <c r="K131" s="307"/>
      <c r="L131" s="307"/>
      <c r="M131" s="307"/>
      <c r="N131" s="307"/>
      <c r="O131" s="307"/>
      <c r="P131" s="307"/>
      <c r="Q131" s="307"/>
      <c r="R131" s="307"/>
    </row>
    <row r="132" spans="1:18" x14ac:dyDescent="0.2">
      <c r="A132" s="288"/>
      <c r="B132" s="307"/>
      <c r="C132" s="307"/>
      <c r="D132" s="307"/>
      <c r="E132" s="307"/>
      <c r="F132" s="307"/>
      <c r="G132" s="307"/>
      <c r="H132" s="307"/>
      <c r="I132" s="307"/>
      <c r="J132" s="307"/>
      <c r="K132" s="307"/>
      <c r="L132" s="307"/>
      <c r="M132" s="307"/>
      <c r="N132" s="307"/>
      <c r="O132" s="307"/>
      <c r="P132" s="307"/>
      <c r="Q132" s="307"/>
      <c r="R132" s="307"/>
    </row>
    <row r="133" spans="1:18" x14ac:dyDescent="0.2">
      <c r="A133" s="288"/>
      <c r="B133" s="307"/>
      <c r="C133" s="307"/>
      <c r="D133" s="307"/>
      <c r="E133" s="307"/>
      <c r="F133" s="307"/>
      <c r="G133" s="307"/>
      <c r="H133" s="307"/>
      <c r="I133" s="307"/>
      <c r="J133" s="307"/>
      <c r="K133" s="307"/>
      <c r="L133" s="307"/>
      <c r="M133" s="307"/>
      <c r="N133" s="307"/>
      <c r="O133" s="307"/>
      <c r="P133" s="307"/>
      <c r="Q133" s="307"/>
      <c r="R133" s="307"/>
    </row>
    <row r="134" spans="1:18" x14ac:dyDescent="0.2">
      <c r="A134" s="288"/>
      <c r="B134" s="307"/>
      <c r="C134" s="307"/>
      <c r="D134" s="307"/>
      <c r="E134" s="307"/>
      <c r="F134" s="307"/>
      <c r="G134" s="307"/>
      <c r="H134" s="307"/>
      <c r="I134" s="307"/>
      <c r="J134" s="307"/>
      <c r="K134" s="307"/>
      <c r="L134" s="307"/>
      <c r="M134" s="307"/>
      <c r="N134" s="307"/>
      <c r="O134" s="307"/>
      <c r="P134" s="307"/>
      <c r="Q134" s="307"/>
      <c r="R134" s="307"/>
    </row>
    <row r="135" spans="1:18" x14ac:dyDescent="0.2">
      <c r="A135" s="288"/>
      <c r="B135" s="307"/>
      <c r="C135" s="307"/>
      <c r="D135" s="307"/>
      <c r="E135" s="307"/>
      <c r="F135" s="307"/>
      <c r="G135" s="307"/>
      <c r="H135" s="307"/>
      <c r="I135" s="307"/>
      <c r="J135" s="307"/>
      <c r="K135" s="307"/>
      <c r="L135" s="307"/>
      <c r="M135" s="307"/>
      <c r="N135" s="307"/>
      <c r="O135" s="307"/>
      <c r="P135" s="307"/>
      <c r="Q135" s="307"/>
      <c r="R135" s="307"/>
    </row>
    <row r="136" spans="1:18" x14ac:dyDescent="0.2">
      <c r="A136" s="288"/>
      <c r="B136" s="307"/>
      <c r="C136" s="307"/>
      <c r="D136" s="307"/>
      <c r="E136" s="307"/>
      <c r="F136" s="307"/>
      <c r="G136" s="307"/>
      <c r="H136" s="307"/>
      <c r="I136" s="307"/>
      <c r="J136" s="307"/>
      <c r="K136" s="307"/>
      <c r="L136" s="307"/>
      <c r="M136" s="307"/>
      <c r="N136" s="307"/>
      <c r="O136" s="307"/>
      <c r="P136" s="307"/>
      <c r="Q136" s="307"/>
      <c r="R136" s="307"/>
    </row>
    <row r="137" spans="1:18" x14ac:dyDescent="0.2">
      <c r="A137" s="288"/>
      <c r="B137" s="307"/>
      <c r="C137" s="307"/>
      <c r="D137" s="307"/>
      <c r="E137" s="307"/>
      <c r="F137" s="307"/>
      <c r="G137" s="307"/>
      <c r="H137" s="307"/>
      <c r="I137" s="307"/>
      <c r="J137" s="307"/>
      <c r="K137" s="307"/>
      <c r="L137" s="307"/>
      <c r="M137" s="307"/>
      <c r="N137" s="307"/>
      <c r="O137" s="307"/>
      <c r="P137" s="307"/>
      <c r="Q137" s="307"/>
      <c r="R137" s="307"/>
    </row>
    <row r="138" spans="1:18" x14ac:dyDescent="0.2">
      <c r="A138" s="288"/>
      <c r="B138" s="307"/>
      <c r="C138" s="307"/>
      <c r="D138" s="307"/>
      <c r="E138" s="307"/>
      <c r="F138" s="307"/>
      <c r="G138" s="307"/>
      <c r="H138" s="307"/>
      <c r="I138" s="307"/>
      <c r="J138" s="307"/>
      <c r="K138" s="307"/>
      <c r="L138" s="307"/>
      <c r="M138" s="307"/>
      <c r="N138" s="307"/>
      <c r="O138" s="307"/>
      <c r="P138" s="307"/>
      <c r="Q138" s="307"/>
      <c r="R138" s="307"/>
    </row>
    <row r="139" spans="1:18" x14ac:dyDescent="0.2">
      <c r="A139" s="288"/>
      <c r="B139" s="307"/>
      <c r="C139" s="307"/>
      <c r="D139" s="307"/>
      <c r="E139" s="307"/>
      <c r="F139" s="307"/>
      <c r="G139" s="307"/>
      <c r="H139" s="307"/>
      <c r="I139" s="307"/>
      <c r="J139" s="307"/>
      <c r="K139" s="307"/>
      <c r="L139" s="307"/>
      <c r="M139" s="307"/>
      <c r="N139" s="307"/>
      <c r="O139" s="307"/>
      <c r="P139" s="307"/>
      <c r="Q139" s="307"/>
      <c r="R139" s="307"/>
    </row>
    <row r="140" spans="1:18" x14ac:dyDescent="0.2">
      <c r="A140" s="288"/>
      <c r="B140" s="307"/>
      <c r="C140" s="307"/>
      <c r="D140" s="307"/>
      <c r="E140" s="307"/>
      <c r="F140" s="307"/>
      <c r="G140" s="307"/>
      <c r="H140" s="307"/>
      <c r="I140" s="307"/>
      <c r="J140" s="307"/>
      <c r="K140" s="307"/>
      <c r="L140" s="307"/>
      <c r="M140" s="307"/>
      <c r="N140" s="307"/>
      <c r="O140" s="307"/>
      <c r="P140" s="307"/>
      <c r="Q140" s="307"/>
      <c r="R140" s="307"/>
    </row>
    <row r="141" spans="1:18" x14ac:dyDescent="0.2">
      <c r="A141" s="288"/>
      <c r="B141" s="307"/>
      <c r="C141" s="307"/>
      <c r="D141" s="307"/>
      <c r="E141" s="307"/>
      <c r="F141" s="307"/>
      <c r="G141" s="307"/>
      <c r="H141" s="307"/>
      <c r="I141" s="307"/>
      <c r="J141" s="307"/>
      <c r="K141" s="307"/>
      <c r="L141" s="307"/>
      <c r="M141" s="307"/>
      <c r="N141" s="307"/>
      <c r="O141" s="307"/>
      <c r="P141" s="307"/>
      <c r="Q141" s="307"/>
      <c r="R141" s="307"/>
    </row>
    <row r="142" spans="1:18" x14ac:dyDescent="0.2">
      <c r="A142" s="288"/>
      <c r="B142" s="307"/>
      <c r="C142" s="307"/>
      <c r="D142" s="307"/>
      <c r="E142" s="307"/>
      <c r="F142" s="307"/>
      <c r="G142" s="307"/>
      <c r="H142" s="307"/>
      <c r="I142" s="307"/>
      <c r="J142" s="307"/>
      <c r="K142" s="307"/>
      <c r="L142" s="307"/>
      <c r="M142" s="307"/>
      <c r="N142" s="307"/>
      <c r="O142" s="307"/>
      <c r="P142" s="307"/>
      <c r="Q142" s="307"/>
      <c r="R142" s="307"/>
    </row>
    <row r="143" spans="1:18" x14ac:dyDescent="0.2">
      <c r="A143" s="288"/>
      <c r="B143" s="307"/>
      <c r="C143" s="307"/>
      <c r="D143" s="307"/>
      <c r="E143" s="307"/>
      <c r="F143" s="307"/>
      <c r="G143" s="307"/>
      <c r="H143" s="307"/>
      <c r="I143" s="307"/>
      <c r="J143" s="307"/>
      <c r="K143" s="307"/>
      <c r="L143" s="307"/>
      <c r="M143" s="307"/>
      <c r="N143" s="307"/>
      <c r="O143" s="307"/>
      <c r="P143" s="307"/>
      <c r="Q143" s="307"/>
      <c r="R143" s="307"/>
    </row>
    <row r="144" spans="1:18" x14ac:dyDescent="0.2">
      <c r="A144" s="288"/>
      <c r="B144" s="307"/>
      <c r="C144" s="307"/>
      <c r="D144" s="307"/>
      <c r="E144" s="307"/>
      <c r="F144" s="307"/>
      <c r="G144" s="307"/>
      <c r="H144" s="307"/>
      <c r="I144" s="307"/>
      <c r="J144" s="307"/>
      <c r="K144" s="307"/>
      <c r="L144" s="307"/>
      <c r="M144" s="307"/>
      <c r="N144" s="307"/>
      <c r="O144" s="307"/>
      <c r="P144" s="307"/>
      <c r="Q144" s="307"/>
      <c r="R144" s="307"/>
    </row>
    <row r="145" spans="1:18" x14ac:dyDescent="0.2">
      <c r="A145" s="288"/>
      <c r="B145" s="307"/>
      <c r="C145" s="307"/>
      <c r="D145" s="307"/>
      <c r="E145" s="307"/>
      <c r="F145" s="307"/>
      <c r="G145" s="307"/>
      <c r="H145" s="307"/>
      <c r="I145" s="307"/>
      <c r="J145" s="307"/>
      <c r="K145" s="307"/>
      <c r="L145" s="307"/>
      <c r="M145" s="307"/>
      <c r="N145" s="307"/>
      <c r="O145" s="307"/>
      <c r="P145" s="307"/>
      <c r="Q145" s="307"/>
      <c r="R145" s="307"/>
    </row>
    <row r="146" spans="1:18" x14ac:dyDescent="0.2">
      <c r="A146" s="288"/>
      <c r="B146" s="307"/>
      <c r="C146" s="307"/>
      <c r="D146" s="307"/>
      <c r="E146" s="307"/>
      <c r="F146" s="307"/>
      <c r="G146" s="307"/>
      <c r="H146" s="307"/>
      <c r="I146" s="307"/>
      <c r="J146" s="307"/>
      <c r="K146" s="307"/>
      <c r="L146" s="307"/>
      <c r="M146" s="307"/>
      <c r="N146" s="307"/>
      <c r="O146" s="307"/>
      <c r="P146" s="307"/>
      <c r="Q146" s="307"/>
      <c r="R146" s="307"/>
    </row>
    <row r="147" spans="1:18" x14ac:dyDescent="0.2">
      <c r="A147" s="288"/>
      <c r="B147" s="307"/>
      <c r="C147" s="307"/>
      <c r="D147" s="307"/>
      <c r="E147" s="307"/>
      <c r="F147" s="307"/>
      <c r="G147" s="307"/>
      <c r="H147" s="307"/>
      <c r="I147" s="307"/>
      <c r="J147" s="307"/>
      <c r="K147" s="307"/>
      <c r="L147" s="307"/>
      <c r="M147" s="307"/>
      <c r="N147" s="307"/>
      <c r="O147" s="307"/>
      <c r="P147" s="307"/>
      <c r="Q147" s="307"/>
      <c r="R147" s="307"/>
    </row>
    <row r="148" spans="1:18" x14ac:dyDescent="0.2">
      <c r="A148" s="288"/>
      <c r="B148" s="307"/>
      <c r="C148" s="307"/>
      <c r="D148" s="307"/>
      <c r="E148" s="307"/>
      <c r="F148" s="307"/>
      <c r="G148" s="307"/>
      <c r="H148" s="307"/>
      <c r="I148" s="307"/>
      <c r="J148" s="307"/>
      <c r="K148" s="307"/>
      <c r="L148" s="307"/>
      <c r="M148" s="307"/>
      <c r="N148" s="307"/>
      <c r="O148" s="307"/>
      <c r="P148" s="307"/>
      <c r="Q148" s="307"/>
      <c r="R148" s="307"/>
    </row>
    <row r="149" spans="1:18" x14ac:dyDescent="0.2">
      <c r="A149" s="288"/>
      <c r="B149" s="307"/>
      <c r="C149" s="307"/>
      <c r="D149" s="307"/>
      <c r="E149" s="307"/>
      <c r="F149" s="307"/>
      <c r="G149" s="307"/>
      <c r="H149" s="307"/>
      <c r="I149" s="307"/>
      <c r="J149" s="307"/>
      <c r="K149" s="307"/>
      <c r="L149" s="307"/>
      <c r="M149" s="307"/>
      <c r="N149" s="307"/>
      <c r="O149" s="307"/>
      <c r="P149" s="307"/>
      <c r="Q149" s="307"/>
      <c r="R149" s="307"/>
    </row>
    <row r="150" spans="1:18" x14ac:dyDescent="0.2">
      <c r="A150" s="288"/>
      <c r="B150" s="307"/>
      <c r="C150" s="307"/>
      <c r="D150" s="307"/>
      <c r="E150" s="307"/>
      <c r="F150" s="307"/>
      <c r="G150" s="307"/>
      <c r="H150" s="307"/>
      <c r="I150" s="307"/>
      <c r="J150" s="307"/>
      <c r="K150" s="307"/>
      <c r="L150" s="307"/>
      <c r="M150" s="307"/>
      <c r="N150" s="307"/>
      <c r="O150" s="307"/>
      <c r="P150" s="307"/>
      <c r="Q150" s="307"/>
      <c r="R150" s="307"/>
    </row>
    <row r="151" spans="1:18" x14ac:dyDescent="0.2">
      <c r="A151" s="288"/>
      <c r="B151" s="307"/>
      <c r="C151" s="307"/>
      <c r="D151" s="307"/>
      <c r="E151" s="307"/>
      <c r="F151" s="307"/>
      <c r="G151" s="307"/>
      <c r="H151" s="307"/>
      <c r="I151" s="307"/>
      <c r="J151" s="307"/>
      <c r="K151" s="307"/>
      <c r="L151" s="307"/>
      <c r="M151" s="307"/>
      <c r="N151" s="307"/>
      <c r="O151" s="307"/>
      <c r="P151" s="307"/>
      <c r="Q151" s="307"/>
      <c r="R151" s="307"/>
    </row>
    <row r="152" spans="1:18" x14ac:dyDescent="0.2">
      <c r="A152" s="288"/>
      <c r="B152" s="307"/>
      <c r="C152" s="307"/>
      <c r="D152" s="307"/>
      <c r="E152" s="307"/>
      <c r="F152" s="307"/>
      <c r="G152" s="307"/>
      <c r="H152" s="307"/>
      <c r="I152" s="307"/>
      <c r="J152" s="307"/>
      <c r="K152" s="307"/>
      <c r="L152" s="307"/>
      <c r="M152" s="307"/>
      <c r="N152" s="307"/>
      <c r="O152" s="307"/>
      <c r="P152" s="307"/>
      <c r="Q152" s="307"/>
      <c r="R152" s="307"/>
    </row>
    <row r="153" spans="1:18" x14ac:dyDescent="0.2">
      <c r="A153" s="288"/>
      <c r="B153" s="307"/>
      <c r="C153" s="307"/>
      <c r="D153" s="307"/>
      <c r="E153" s="307"/>
      <c r="F153" s="307"/>
      <c r="G153" s="307"/>
      <c r="H153" s="307"/>
      <c r="I153" s="307"/>
      <c r="J153" s="307"/>
      <c r="K153" s="307"/>
      <c r="L153" s="307"/>
      <c r="M153" s="307"/>
      <c r="N153" s="307"/>
      <c r="O153" s="307"/>
      <c r="P153" s="307"/>
      <c r="Q153" s="307"/>
      <c r="R153" s="307"/>
    </row>
    <row r="154" spans="1:18" x14ac:dyDescent="0.2">
      <c r="A154" s="288"/>
      <c r="B154" s="307"/>
      <c r="C154" s="307"/>
      <c r="D154" s="307"/>
      <c r="E154" s="307"/>
      <c r="F154" s="307"/>
      <c r="G154" s="307"/>
      <c r="H154" s="307"/>
      <c r="I154" s="307"/>
      <c r="J154" s="307"/>
      <c r="K154" s="307"/>
      <c r="L154" s="307"/>
      <c r="M154" s="307"/>
      <c r="N154" s="307"/>
      <c r="O154" s="307"/>
      <c r="P154" s="307"/>
      <c r="Q154" s="307"/>
      <c r="R154" s="307"/>
    </row>
    <row r="155" spans="1:18" x14ac:dyDescent="0.2">
      <c r="A155" s="288"/>
      <c r="B155" s="307"/>
      <c r="C155" s="307"/>
      <c r="D155" s="307"/>
      <c r="E155" s="307"/>
      <c r="F155" s="307"/>
      <c r="G155" s="307"/>
      <c r="H155" s="307"/>
      <c r="I155" s="307"/>
      <c r="J155" s="307"/>
      <c r="K155" s="307"/>
      <c r="L155" s="307"/>
      <c r="M155" s="307"/>
      <c r="N155" s="307"/>
      <c r="O155" s="307"/>
      <c r="P155" s="307"/>
      <c r="Q155" s="307"/>
      <c r="R155" s="307"/>
    </row>
    <row r="156" spans="1:18" x14ac:dyDescent="0.2">
      <c r="A156" s="288"/>
      <c r="B156" s="307"/>
      <c r="C156" s="307"/>
      <c r="D156" s="307"/>
      <c r="E156" s="307"/>
      <c r="F156" s="307"/>
      <c r="G156" s="307"/>
      <c r="H156" s="307"/>
      <c r="I156" s="307"/>
      <c r="J156" s="307"/>
      <c r="K156" s="307"/>
      <c r="L156" s="307"/>
      <c r="M156" s="307"/>
      <c r="N156" s="307"/>
      <c r="O156" s="307"/>
      <c r="P156" s="307"/>
      <c r="Q156" s="307"/>
      <c r="R156" s="307"/>
    </row>
    <row r="157" spans="1:18" x14ac:dyDescent="0.2">
      <c r="A157" s="288"/>
      <c r="B157" s="307"/>
      <c r="C157" s="307"/>
      <c r="D157" s="307"/>
      <c r="E157" s="307"/>
      <c r="F157" s="307"/>
      <c r="G157" s="307"/>
      <c r="H157" s="307"/>
      <c r="I157" s="307"/>
      <c r="J157" s="307"/>
      <c r="K157" s="307"/>
      <c r="L157" s="307"/>
      <c r="M157" s="307"/>
      <c r="N157" s="307"/>
      <c r="O157" s="307"/>
      <c r="P157" s="307"/>
      <c r="Q157" s="307"/>
      <c r="R157" s="307"/>
    </row>
    <row r="158" spans="1:18" x14ac:dyDescent="0.2">
      <c r="A158" s="288"/>
      <c r="B158" s="307"/>
      <c r="C158" s="307"/>
      <c r="D158" s="307"/>
      <c r="E158" s="307"/>
      <c r="F158" s="307"/>
      <c r="G158" s="307"/>
      <c r="H158" s="307"/>
      <c r="I158" s="307"/>
      <c r="J158" s="307"/>
      <c r="K158" s="307"/>
      <c r="L158" s="307"/>
      <c r="M158" s="307"/>
      <c r="N158" s="307"/>
      <c r="O158" s="307"/>
      <c r="P158" s="307"/>
      <c r="Q158" s="307"/>
      <c r="R158" s="307"/>
    </row>
    <row r="159" spans="1:18" x14ac:dyDescent="0.2">
      <c r="A159" s="288"/>
      <c r="B159" s="307"/>
      <c r="C159" s="307"/>
      <c r="D159" s="307"/>
      <c r="E159" s="307"/>
      <c r="F159" s="307"/>
      <c r="G159" s="307"/>
      <c r="H159" s="307"/>
      <c r="I159" s="307"/>
      <c r="J159" s="307"/>
      <c r="K159" s="307"/>
      <c r="L159" s="307"/>
      <c r="M159" s="307"/>
      <c r="N159" s="307"/>
      <c r="O159" s="307"/>
      <c r="P159" s="307"/>
      <c r="Q159" s="307"/>
      <c r="R159" s="307"/>
    </row>
    <row r="160" spans="1:18" x14ac:dyDescent="0.2">
      <c r="A160" s="288"/>
      <c r="B160" s="307"/>
      <c r="C160" s="307"/>
      <c r="D160" s="307"/>
      <c r="E160" s="307"/>
      <c r="F160" s="307"/>
      <c r="G160" s="307"/>
      <c r="H160" s="307"/>
      <c r="I160" s="307"/>
      <c r="J160" s="307"/>
      <c r="K160" s="307"/>
      <c r="L160" s="307"/>
      <c r="M160" s="307"/>
      <c r="N160" s="307"/>
      <c r="O160" s="307"/>
      <c r="P160" s="307"/>
      <c r="Q160" s="307"/>
      <c r="R160" s="307"/>
    </row>
    <row r="161" spans="1:18" x14ac:dyDescent="0.2">
      <c r="A161" s="288"/>
      <c r="B161" s="307"/>
      <c r="C161" s="307"/>
      <c r="D161" s="307"/>
      <c r="E161" s="307"/>
      <c r="F161" s="307"/>
      <c r="G161" s="307"/>
      <c r="H161" s="307"/>
      <c r="I161" s="307"/>
      <c r="J161" s="307"/>
      <c r="K161" s="307"/>
      <c r="L161" s="307"/>
      <c r="M161" s="307"/>
      <c r="N161" s="307"/>
      <c r="O161" s="307"/>
      <c r="P161" s="307"/>
      <c r="Q161" s="307"/>
      <c r="R161" s="307"/>
    </row>
    <row r="162" spans="1:18" x14ac:dyDescent="0.2">
      <c r="A162" s="288"/>
      <c r="B162" s="307"/>
      <c r="C162" s="307"/>
      <c r="D162" s="307"/>
      <c r="E162" s="307"/>
      <c r="F162" s="307"/>
      <c r="G162" s="307"/>
      <c r="H162" s="307"/>
      <c r="I162" s="307"/>
      <c r="J162" s="307"/>
      <c r="K162" s="307"/>
      <c r="L162" s="307"/>
      <c r="M162" s="307"/>
      <c r="N162" s="307"/>
      <c r="O162" s="307"/>
      <c r="P162" s="307"/>
      <c r="Q162" s="307"/>
      <c r="R162" s="307"/>
    </row>
    <row r="163" spans="1:18" x14ac:dyDescent="0.2">
      <c r="A163" s="288"/>
      <c r="B163" s="307"/>
      <c r="C163" s="307"/>
      <c r="D163" s="307"/>
      <c r="E163" s="307"/>
      <c r="F163" s="307"/>
      <c r="G163" s="307"/>
      <c r="H163" s="307"/>
      <c r="I163" s="307"/>
      <c r="J163" s="307"/>
      <c r="K163" s="307"/>
      <c r="L163" s="307"/>
      <c r="M163" s="307"/>
      <c r="N163" s="307"/>
      <c r="O163" s="307"/>
      <c r="P163" s="307"/>
      <c r="Q163" s="307"/>
      <c r="R163" s="307"/>
    </row>
    <row r="164" spans="1:18" x14ac:dyDescent="0.2">
      <c r="A164" s="288"/>
      <c r="B164" s="307"/>
      <c r="C164" s="307"/>
      <c r="D164" s="307"/>
      <c r="E164" s="307"/>
      <c r="F164" s="307"/>
      <c r="G164" s="307"/>
      <c r="H164" s="307"/>
      <c r="I164" s="307"/>
      <c r="J164" s="307"/>
      <c r="K164" s="307"/>
      <c r="L164" s="307"/>
      <c r="M164" s="307"/>
      <c r="N164" s="307"/>
      <c r="O164" s="307"/>
      <c r="P164" s="307"/>
      <c r="Q164" s="307"/>
      <c r="R164" s="307"/>
    </row>
    <row r="165" spans="1:18" x14ac:dyDescent="0.2">
      <c r="A165" s="288"/>
      <c r="B165" s="307"/>
      <c r="C165" s="307"/>
      <c r="D165" s="307"/>
      <c r="E165" s="307"/>
      <c r="F165" s="307"/>
      <c r="G165" s="307"/>
      <c r="H165" s="307"/>
      <c r="I165" s="307"/>
      <c r="J165" s="307"/>
      <c r="K165" s="307"/>
      <c r="L165" s="307"/>
      <c r="M165" s="307"/>
      <c r="N165" s="307"/>
      <c r="O165" s="307"/>
      <c r="P165" s="307"/>
      <c r="Q165" s="307"/>
      <c r="R165" s="307"/>
    </row>
    <row r="166" spans="1:18" x14ac:dyDescent="0.2">
      <c r="A166" s="288"/>
      <c r="B166" s="307"/>
      <c r="C166" s="307"/>
      <c r="D166" s="307"/>
      <c r="E166" s="307"/>
      <c r="F166" s="307"/>
      <c r="G166" s="307"/>
      <c r="H166" s="307"/>
      <c r="I166" s="307"/>
      <c r="J166" s="307"/>
      <c r="K166" s="307"/>
      <c r="L166" s="307"/>
      <c r="M166" s="307"/>
      <c r="N166" s="307"/>
      <c r="O166" s="307"/>
      <c r="P166" s="307"/>
      <c r="Q166" s="307"/>
      <c r="R166" s="307"/>
    </row>
    <row r="167" spans="1:18" x14ac:dyDescent="0.2">
      <c r="A167" s="288"/>
      <c r="B167" s="307"/>
      <c r="C167" s="307"/>
      <c r="D167" s="307"/>
      <c r="E167" s="307"/>
      <c r="F167" s="307"/>
      <c r="G167" s="307"/>
      <c r="H167" s="307"/>
      <c r="I167" s="307"/>
      <c r="J167" s="307"/>
      <c r="K167" s="307"/>
      <c r="L167" s="307"/>
      <c r="M167" s="307"/>
      <c r="N167" s="307"/>
      <c r="O167" s="307"/>
      <c r="P167" s="307"/>
      <c r="Q167" s="307"/>
      <c r="R167" s="307"/>
    </row>
    <row r="168" spans="1:18" x14ac:dyDescent="0.2">
      <c r="A168" s="288"/>
      <c r="B168" s="307"/>
      <c r="C168" s="307"/>
      <c r="D168" s="307"/>
      <c r="E168" s="307"/>
      <c r="F168" s="307"/>
      <c r="G168" s="307"/>
      <c r="H168" s="307"/>
      <c r="I168" s="307"/>
      <c r="J168" s="307"/>
      <c r="K168" s="307"/>
      <c r="L168" s="307"/>
      <c r="M168" s="307"/>
      <c r="N168" s="307"/>
      <c r="O168" s="307"/>
      <c r="P168" s="307"/>
      <c r="Q168" s="307"/>
      <c r="R168" s="307"/>
    </row>
    <row r="169" spans="1:18" x14ac:dyDescent="0.2">
      <c r="A169" s="288"/>
      <c r="B169" s="307"/>
      <c r="C169" s="307"/>
      <c r="D169" s="307"/>
      <c r="E169" s="307"/>
      <c r="F169" s="307"/>
      <c r="G169" s="307"/>
      <c r="H169" s="307"/>
      <c r="I169" s="307"/>
      <c r="J169" s="307"/>
      <c r="K169" s="307"/>
      <c r="L169" s="307"/>
      <c r="M169" s="307"/>
      <c r="N169" s="307"/>
      <c r="O169" s="307"/>
      <c r="P169" s="307"/>
      <c r="Q169" s="307"/>
      <c r="R169" s="307"/>
    </row>
    <row r="170" spans="1:18" x14ac:dyDescent="0.2">
      <c r="A170" s="288"/>
      <c r="B170" s="307"/>
      <c r="C170" s="307"/>
      <c r="D170" s="307"/>
      <c r="E170" s="307"/>
      <c r="F170" s="307"/>
      <c r="G170" s="307"/>
      <c r="H170" s="307"/>
      <c r="I170" s="307"/>
      <c r="J170" s="307"/>
      <c r="K170" s="307"/>
      <c r="L170" s="307"/>
      <c r="M170" s="307"/>
      <c r="N170" s="307"/>
      <c r="O170" s="307"/>
      <c r="P170" s="307"/>
      <c r="Q170" s="307"/>
      <c r="R170" s="307"/>
    </row>
    <row r="171" spans="1:18" x14ac:dyDescent="0.2">
      <c r="A171" s="288"/>
      <c r="B171" s="307"/>
      <c r="C171" s="307"/>
      <c r="D171" s="307"/>
      <c r="E171" s="307"/>
      <c r="F171" s="307"/>
      <c r="G171" s="307"/>
      <c r="H171" s="307"/>
      <c r="I171" s="307"/>
      <c r="J171" s="307"/>
      <c r="K171" s="307"/>
      <c r="L171" s="307"/>
      <c r="M171" s="307"/>
      <c r="N171" s="307"/>
      <c r="O171" s="307"/>
      <c r="P171" s="307"/>
      <c r="Q171" s="307"/>
      <c r="R171" s="307"/>
    </row>
    <row r="172" spans="1:18" x14ac:dyDescent="0.2">
      <c r="A172" s="288"/>
      <c r="B172" s="307"/>
      <c r="C172" s="307"/>
      <c r="D172" s="307"/>
      <c r="E172" s="307"/>
      <c r="F172" s="307"/>
      <c r="G172" s="307"/>
      <c r="H172" s="307"/>
      <c r="I172" s="307"/>
      <c r="J172" s="307"/>
      <c r="K172" s="307"/>
      <c r="L172" s="307"/>
      <c r="M172" s="307"/>
      <c r="N172" s="307"/>
      <c r="O172" s="307"/>
      <c r="P172" s="307"/>
      <c r="Q172" s="307"/>
      <c r="R172" s="307"/>
    </row>
    <row r="173" spans="1:18" x14ac:dyDescent="0.2">
      <c r="A173" s="288"/>
      <c r="B173" s="307"/>
      <c r="C173" s="307"/>
      <c r="D173" s="307"/>
      <c r="E173" s="307"/>
      <c r="F173" s="307"/>
      <c r="G173" s="307"/>
      <c r="H173" s="307"/>
      <c r="I173" s="307"/>
      <c r="J173" s="307"/>
      <c r="K173" s="307"/>
      <c r="L173" s="307"/>
      <c r="M173" s="307"/>
      <c r="N173" s="307"/>
      <c r="O173" s="307"/>
      <c r="P173" s="307"/>
      <c r="Q173" s="307"/>
      <c r="R173" s="307"/>
    </row>
    <row r="174" spans="1:18" x14ac:dyDescent="0.2">
      <c r="A174" s="288"/>
      <c r="B174" s="307"/>
      <c r="C174" s="307"/>
      <c r="D174" s="307"/>
      <c r="E174" s="307"/>
      <c r="F174" s="307"/>
      <c r="G174" s="307"/>
      <c r="H174" s="307"/>
      <c r="I174" s="307"/>
      <c r="J174" s="307"/>
      <c r="K174" s="307"/>
      <c r="L174" s="307"/>
      <c r="M174" s="307"/>
      <c r="N174" s="307"/>
      <c r="O174" s="307"/>
      <c r="P174" s="307"/>
      <c r="Q174" s="307"/>
      <c r="R174" s="307"/>
    </row>
    <row r="175" spans="1:18" x14ac:dyDescent="0.2">
      <c r="A175" s="288"/>
      <c r="B175" s="307"/>
      <c r="C175" s="307"/>
      <c r="D175" s="307"/>
      <c r="E175" s="307"/>
      <c r="F175" s="307"/>
      <c r="G175" s="307"/>
      <c r="H175" s="307"/>
      <c r="I175" s="307"/>
      <c r="J175" s="307"/>
      <c r="K175" s="307"/>
      <c r="L175" s="307"/>
      <c r="M175" s="307"/>
      <c r="N175" s="307"/>
      <c r="O175" s="307"/>
      <c r="P175" s="307"/>
      <c r="Q175" s="307"/>
      <c r="R175" s="307"/>
    </row>
    <row r="176" spans="1:18" x14ac:dyDescent="0.2">
      <c r="A176" s="288"/>
      <c r="B176" s="307"/>
      <c r="C176" s="307"/>
      <c r="D176" s="307"/>
      <c r="E176" s="307"/>
      <c r="F176" s="307"/>
      <c r="G176" s="307"/>
      <c r="H176" s="307"/>
      <c r="I176" s="307"/>
      <c r="J176" s="307"/>
      <c r="K176" s="307"/>
      <c r="L176" s="307"/>
      <c r="M176" s="307"/>
      <c r="N176" s="307"/>
      <c r="O176" s="307"/>
      <c r="P176" s="307"/>
      <c r="Q176" s="307"/>
      <c r="R176" s="307"/>
    </row>
    <row r="177" spans="1:18" x14ac:dyDescent="0.2">
      <c r="A177" s="288"/>
      <c r="B177" s="307"/>
      <c r="C177" s="307"/>
      <c r="D177" s="307"/>
      <c r="E177" s="307"/>
      <c r="F177" s="307"/>
      <c r="G177" s="307"/>
      <c r="H177" s="307"/>
      <c r="I177" s="307"/>
      <c r="J177" s="307"/>
      <c r="K177" s="307"/>
      <c r="L177" s="307"/>
      <c r="M177" s="307"/>
      <c r="N177" s="307"/>
      <c r="O177" s="307"/>
      <c r="P177" s="307"/>
      <c r="Q177" s="307"/>
      <c r="R177" s="307"/>
    </row>
    <row r="178" spans="1:18" x14ac:dyDescent="0.2">
      <c r="A178" s="288"/>
      <c r="B178" s="307"/>
      <c r="C178" s="307"/>
      <c r="D178" s="307"/>
      <c r="E178" s="307"/>
      <c r="F178" s="307"/>
      <c r="G178" s="307"/>
      <c r="H178" s="307"/>
      <c r="I178" s="307"/>
      <c r="J178" s="307"/>
      <c r="K178" s="307"/>
      <c r="L178" s="307"/>
      <c r="M178" s="307"/>
      <c r="N178" s="307"/>
      <c r="O178" s="307"/>
      <c r="P178" s="307"/>
      <c r="Q178" s="307"/>
      <c r="R178" s="307"/>
    </row>
    <row r="179" spans="1:18" x14ac:dyDescent="0.2">
      <c r="A179" s="288"/>
      <c r="B179" s="307"/>
      <c r="C179" s="307"/>
      <c r="D179" s="307"/>
      <c r="E179" s="307"/>
      <c r="F179" s="307"/>
      <c r="G179" s="307"/>
      <c r="H179" s="307"/>
      <c r="I179" s="307"/>
      <c r="J179" s="307"/>
      <c r="K179" s="307"/>
      <c r="L179" s="307"/>
      <c r="M179" s="307"/>
      <c r="N179" s="307"/>
      <c r="O179" s="307"/>
      <c r="P179" s="307"/>
      <c r="Q179" s="307"/>
      <c r="R179" s="307"/>
    </row>
    <row r="180" spans="1:18" x14ac:dyDescent="0.2">
      <c r="A180" s="288"/>
      <c r="B180" s="307"/>
      <c r="C180" s="307"/>
      <c r="D180" s="307"/>
      <c r="E180" s="307"/>
      <c r="F180" s="307"/>
      <c r="G180" s="307"/>
      <c r="H180" s="307"/>
      <c r="I180" s="307"/>
      <c r="J180" s="307"/>
      <c r="K180" s="307"/>
      <c r="L180" s="307"/>
      <c r="M180" s="307"/>
      <c r="N180" s="307"/>
      <c r="O180" s="307"/>
      <c r="P180" s="307"/>
      <c r="Q180" s="307"/>
      <c r="R180" s="307"/>
    </row>
    <row r="181" spans="1:18" x14ac:dyDescent="0.2">
      <c r="A181" s="288"/>
      <c r="B181" s="307"/>
      <c r="C181" s="307"/>
      <c r="D181" s="307"/>
      <c r="E181" s="307"/>
      <c r="F181" s="307"/>
      <c r="G181" s="307"/>
      <c r="H181" s="307"/>
      <c r="I181" s="307"/>
      <c r="J181" s="307"/>
      <c r="K181" s="307"/>
      <c r="L181" s="307"/>
      <c r="M181" s="307"/>
      <c r="N181" s="307"/>
      <c r="O181" s="307"/>
      <c r="P181" s="307"/>
      <c r="Q181" s="307"/>
      <c r="R181" s="307"/>
    </row>
    <row r="182" spans="1:18" x14ac:dyDescent="0.2">
      <c r="A182" s="288"/>
      <c r="B182" s="307"/>
      <c r="C182" s="307"/>
      <c r="D182" s="307"/>
      <c r="E182" s="307"/>
      <c r="F182" s="307"/>
      <c r="G182" s="307"/>
      <c r="H182" s="307"/>
      <c r="I182" s="307"/>
      <c r="J182" s="307"/>
      <c r="K182" s="307"/>
      <c r="L182" s="307"/>
      <c r="M182" s="307"/>
      <c r="N182" s="307"/>
      <c r="O182" s="307"/>
      <c r="P182" s="307"/>
      <c r="Q182" s="307"/>
      <c r="R182" s="307"/>
    </row>
    <row r="183" spans="1:18" x14ac:dyDescent="0.2">
      <c r="A183" s="288"/>
      <c r="B183" s="307"/>
      <c r="C183" s="307"/>
      <c r="D183" s="307"/>
      <c r="E183" s="307"/>
      <c r="F183" s="307"/>
      <c r="G183" s="307"/>
      <c r="H183" s="307"/>
      <c r="I183" s="307"/>
      <c r="J183" s="307"/>
      <c r="K183" s="307"/>
      <c r="L183" s="307"/>
      <c r="M183" s="307"/>
      <c r="N183" s="307"/>
      <c r="O183" s="307"/>
      <c r="P183" s="307"/>
      <c r="Q183" s="307"/>
      <c r="R183" s="307"/>
    </row>
    <row r="184" spans="1:18" x14ac:dyDescent="0.2">
      <c r="A184" s="288"/>
      <c r="B184" s="307"/>
      <c r="C184" s="307"/>
      <c r="D184" s="307"/>
      <c r="E184" s="307"/>
      <c r="F184" s="307"/>
      <c r="G184" s="307"/>
      <c r="H184" s="307"/>
      <c r="I184" s="307"/>
      <c r="J184" s="307"/>
      <c r="K184" s="307"/>
      <c r="L184" s="307"/>
      <c r="M184" s="307"/>
      <c r="N184" s="307"/>
      <c r="O184" s="307"/>
      <c r="P184" s="307"/>
      <c r="Q184" s="307"/>
      <c r="R184" s="307"/>
    </row>
    <row r="185" spans="1:18" x14ac:dyDescent="0.2">
      <c r="A185" s="288"/>
      <c r="B185" s="307"/>
      <c r="C185" s="307"/>
      <c r="D185" s="307"/>
      <c r="E185" s="307"/>
      <c r="F185" s="307"/>
      <c r="G185" s="307"/>
      <c r="H185" s="307"/>
      <c r="I185" s="307"/>
      <c r="J185" s="307"/>
      <c r="K185" s="307"/>
      <c r="L185" s="307"/>
      <c r="M185" s="307"/>
      <c r="N185" s="307"/>
      <c r="O185" s="307"/>
      <c r="P185" s="307"/>
      <c r="Q185" s="307"/>
      <c r="R185" s="307"/>
    </row>
    <row r="186" spans="1:18" x14ac:dyDescent="0.2">
      <c r="A186" s="288"/>
      <c r="B186" s="307"/>
      <c r="C186" s="307"/>
      <c r="D186" s="307"/>
      <c r="E186" s="307"/>
      <c r="F186" s="307"/>
      <c r="G186" s="307"/>
      <c r="H186" s="307"/>
      <c r="I186" s="307"/>
      <c r="J186" s="307"/>
      <c r="K186" s="307"/>
      <c r="L186" s="307"/>
      <c r="M186" s="307"/>
      <c r="N186" s="307"/>
      <c r="O186" s="307"/>
      <c r="P186" s="307"/>
      <c r="Q186" s="307"/>
      <c r="R186" s="307"/>
    </row>
    <row r="187" spans="1:18" x14ac:dyDescent="0.2">
      <c r="A187" s="288"/>
      <c r="B187" s="307"/>
      <c r="C187" s="307"/>
      <c r="D187" s="307"/>
      <c r="E187" s="307"/>
      <c r="F187" s="307"/>
      <c r="G187" s="307"/>
      <c r="H187" s="307"/>
      <c r="I187" s="307"/>
      <c r="J187" s="307"/>
      <c r="K187" s="307"/>
      <c r="L187" s="307"/>
      <c r="M187" s="307"/>
      <c r="N187" s="307"/>
      <c r="O187" s="307"/>
      <c r="P187" s="307"/>
      <c r="Q187" s="307"/>
      <c r="R187" s="307"/>
    </row>
    <row r="188" spans="1:18" x14ac:dyDescent="0.2">
      <c r="A188" s="288"/>
      <c r="B188" s="307"/>
      <c r="C188" s="307"/>
      <c r="D188" s="307"/>
      <c r="E188" s="307"/>
      <c r="F188" s="307"/>
      <c r="G188" s="307"/>
      <c r="H188" s="307"/>
      <c r="I188" s="307"/>
      <c r="J188" s="307"/>
      <c r="K188" s="307"/>
      <c r="L188" s="307"/>
      <c r="M188" s="307"/>
      <c r="N188" s="307"/>
      <c r="O188" s="307"/>
      <c r="P188" s="307"/>
      <c r="Q188" s="307"/>
      <c r="R188" s="307"/>
    </row>
    <row r="189" spans="1:18" x14ac:dyDescent="0.2">
      <c r="A189" s="288"/>
      <c r="B189" s="307"/>
      <c r="C189" s="307"/>
      <c r="D189" s="307"/>
      <c r="E189" s="307"/>
      <c r="F189" s="307"/>
      <c r="G189" s="307"/>
      <c r="H189" s="307"/>
      <c r="I189" s="307"/>
      <c r="J189" s="307"/>
      <c r="K189" s="307"/>
      <c r="L189" s="307"/>
      <c r="M189" s="307"/>
      <c r="N189" s="307"/>
      <c r="O189" s="307"/>
      <c r="P189" s="307"/>
      <c r="Q189" s="307"/>
      <c r="R189" s="307"/>
    </row>
    <row r="190" spans="1:18" x14ac:dyDescent="0.2">
      <c r="A190" s="288"/>
      <c r="B190" s="307"/>
      <c r="C190" s="307"/>
      <c r="D190" s="307"/>
      <c r="E190" s="307"/>
      <c r="F190" s="307"/>
      <c r="G190" s="307"/>
      <c r="H190" s="307"/>
      <c r="I190" s="307"/>
      <c r="J190" s="307"/>
      <c r="K190" s="307"/>
      <c r="L190" s="307"/>
      <c r="M190" s="307"/>
      <c r="N190" s="307"/>
      <c r="O190" s="307"/>
      <c r="P190" s="307"/>
      <c r="Q190" s="307"/>
      <c r="R190" s="307"/>
    </row>
    <row r="191" spans="1:18" x14ac:dyDescent="0.2">
      <c r="A191" s="288"/>
      <c r="B191" s="307"/>
      <c r="C191" s="307"/>
      <c r="D191" s="307"/>
      <c r="E191" s="307"/>
      <c r="F191" s="307"/>
      <c r="G191" s="307"/>
      <c r="H191" s="307"/>
      <c r="I191" s="307"/>
      <c r="J191" s="307"/>
      <c r="K191" s="307"/>
      <c r="L191" s="307"/>
      <c r="M191" s="307"/>
      <c r="N191" s="307"/>
      <c r="O191" s="307"/>
      <c r="P191" s="307"/>
      <c r="Q191" s="307"/>
      <c r="R191" s="307"/>
    </row>
    <row r="192" spans="1:18" x14ac:dyDescent="0.2">
      <c r="A192" s="288"/>
      <c r="B192" s="307"/>
      <c r="C192" s="307"/>
      <c r="D192" s="307"/>
      <c r="E192" s="307"/>
      <c r="F192" s="307"/>
      <c r="G192" s="307"/>
      <c r="H192" s="307"/>
      <c r="I192" s="307"/>
      <c r="J192" s="307"/>
      <c r="K192" s="307"/>
      <c r="L192" s="307"/>
      <c r="M192" s="307"/>
      <c r="N192" s="307"/>
      <c r="O192" s="307"/>
      <c r="P192" s="307"/>
      <c r="Q192" s="307"/>
      <c r="R192" s="307"/>
    </row>
    <row r="193" spans="1:18" x14ac:dyDescent="0.2">
      <c r="A193" s="288"/>
      <c r="B193" s="307"/>
      <c r="C193" s="307"/>
      <c r="D193" s="307"/>
      <c r="E193" s="307"/>
      <c r="F193" s="307"/>
      <c r="G193" s="307"/>
      <c r="H193" s="307"/>
      <c r="I193" s="307"/>
      <c r="J193" s="307"/>
      <c r="K193" s="307"/>
      <c r="L193" s="307"/>
      <c r="M193" s="307"/>
      <c r="N193" s="307"/>
      <c r="O193" s="307"/>
      <c r="P193" s="307"/>
      <c r="Q193" s="307"/>
      <c r="R193" s="307"/>
    </row>
    <row r="194" spans="1:18" x14ac:dyDescent="0.2">
      <c r="A194" s="288"/>
      <c r="B194" s="307"/>
      <c r="C194" s="307"/>
      <c r="D194" s="307"/>
      <c r="E194" s="307"/>
      <c r="F194" s="307"/>
      <c r="G194" s="307"/>
      <c r="H194" s="307"/>
      <c r="I194" s="307"/>
      <c r="J194" s="307"/>
      <c r="K194" s="307"/>
      <c r="L194" s="307"/>
      <c r="M194" s="307"/>
      <c r="N194" s="307"/>
      <c r="O194" s="307"/>
      <c r="P194" s="307"/>
      <c r="Q194" s="307"/>
      <c r="R194" s="307"/>
    </row>
    <row r="195" spans="1:18" x14ac:dyDescent="0.2">
      <c r="A195" s="288"/>
      <c r="B195" s="307"/>
      <c r="C195" s="307"/>
      <c r="D195" s="307"/>
      <c r="E195" s="307"/>
      <c r="F195" s="307"/>
      <c r="G195" s="307"/>
      <c r="H195" s="307"/>
      <c r="I195" s="307"/>
      <c r="J195" s="307"/>
      <c r="K195" s="307"/>
      <c r="L195" s="307"/>
      <c r="M195" s="307"/>
      <c r="N195" s="307"/>
      <c r="O195" s="307"/>
      <c r="P195" s="307"/>
      <c r="Q195" s="307"/>
      <c r="R195" s="307"/>
    </row>
    <row r="196" spans="1:18" x14ac:dyDescent="0.2">
      <c r="A196" s="288"/>
      <c r="B196" s="307"/>
      <c r="C196" s="307"/>
      <c r="D196" s="307"/>
      <c r="E196" s="307"/>
      <c r="F196" s="307"/>
      <c r="G196" s="307"/>
      <c r="H196" s="307"/>
      <c r="I196" s="307"/>
      <c r="J196" s="307"/>
      <c r="K196" s="307"/>
      <c r="L196" s="307"/>
      <c r="M196" s="307"/>
      <c r="N196" s="307"/>
      <c r="O196" s="307"/>
      <c r="P196" s="307"/>
      <c r="Q196" s="307"/>
      <c r="R196" s="307"/>
    </row>
    <row r="197" spans="1:18" x14ac:dyDescent="0.2">
      <c r="A197" s="288"/>
      <c r="B197" s="307"/>
      <c r="C197" s="307"/>
      <c r="D197" s="307"/>
      <c r="E197" s="307"/>
      <c r="F197" s="307"/>
      <c r="G197" s="307"/>
      <c r="H197" s="307"/>
      <c r="I197" s="307"/>
      <c r="J197" s="307"/>
      <c r="K197" s="307"/>
      <c r="L197" s="307"/>
      <c r="M197" s="307"/>
      <c r="N197" s="307"/>
      <c r="O197" s="307"/>
      <c r="P197" s="307"/>
      <c r="Q197" s="307"/>
      <c r="R197" s="307"/>
    </row>
    <row r="198" spans="1:18" x14ac:dyDescent="0.2">
      <c r="A198" s="288"/>
      <c r="B198" s="307"/>
      <c r="C198" s="307"/>
      <c r="D198" s="307"/>
      <c r="E198" s="307"/>
      <c r="F198" s="307"/>
      <c r="G198" s="307"/>
      <c r="H198" s="307"/>
      <c r="I198" s="307"/>
      <c r="J198" s="307"/>
      <c r="K198" s="307"/>
      <c r="L198" s="307"/>
      <c r="M198" s="307"/>
      <c r="N198" s="307"/>
      <c r="O198" s="307"/>
      <c r="P198" s="307"/>
      <c r="Q198" s="307"/>
      <c r="R198" s="307"/>
    </row>
    <row r="199" spans="1:18" x14ac:dyDescent="0.2">
      <c r="A199" s="288"/>
      <c r="B199" s="307"/>
      <c r="C199" s="307"/>
      <c r="D199" s="307"/>
      <c r="E199" s="307"/>
      <c r="F199" s="307"/>
      <c r="G199" s="307"/>
      <c r="H199" s="307"/>
      <c r="I199" s="307"/>
      <c r="J199" s="307"/>
      <c r="K199" s="307"/>
      <c r="L199" s="307"/>
      <c r="M199" s="307"/>
      <c r="N199" s="307"/>
      <c r="O199" s="307"/>
      <c r="P199" s="307"/>
      <c r="Q199" s="307"/>
      <c r="R199" s="307"/>
    </row>
    <row r="200" spans="1:18" x14ac:dyDescent="0.2">
      <c r="A200" s="288"/>
      <c r="B200" s="307"/>
      <c r="C200" s="307"/>
      <c r="D200" s="307"/>
      <c r="E200" s="307"/>
      <c r="F200" s="307"/>
      <c r="G200" s="307"/>
      <c r="H200" s="307"/>
      <c r="I200" s="307"/>
      <c r="J200" s="307"/>
      <c r="K200" s="307"/>
      <c r="L200" s="307"/>
      <c r="M200" s="307"/>
      <c r="N200" s="307"/>
      <c r="O200" s="307"/>
      <c r="P200" s="307"/>
      <c r="Q200" s="307"/>
      <c r="R200" s="307"/>
    </row>
    <row r="201" spans="1:18" x14ac:dyDescent="0.2">
      <c r="A201" s="288"/>
      <c r="B201" s="307"/>
      <c r="C201" s="307"/>
      <c r="D201" s="307"/>
      <c r="E201" s="307"/>
      <c r="F201" s="307"/>
      <c r="G201" s="307"/>
      <c r="H201" s="307"/>
      <c r="I201" s="307"/>
      <c r="J201" s="307"/>
      <c r="K201" s="307"/>
      <c r="L201" s="307"/>
      <c r="M201" s="307"/>
      <c r="N201" s="307"/>
      <c r="O201" s="307"/>
      <c r="P201" s="307"/>
      <c r="Q201" s="307"/>
      <c r="R201" s="307"/>
    </row>
    <row r="202" spans="1:18" x14ac:dyDescent="0.2">
      <c r="A202" s="288"/>
      <c r="B202" s="307"/>
      <c r="C202" s="307"/>
      <c r="D202" s="307"/>
      <c r="E202" s="307"/>
      <c r="F202" s="307"/>
      <c r="G202" s="307"/>
      <c r="H202" s="307"/>
      <c r="I202" s="307"/>
      <c r="J202" s="307"/>
      <c r="K202" s="307"/>
      <c r="L202" s="307"/>
      <c r="M202" s="307"/>
      <c r="N202" s="307"/>
      <c r="O202" s="307"/>
      <c r="P202" s="307"/>
      <c r="Q202" s="307"/>
      <c r="R202" s="307"/>
    </row>
    <row r="203" spans="1:18" x14ac:dyDescent="0.2">
      <c r="A203" s="288"/>
      <c r="B203" s="307"/>
      <c r="C203" s="307"/>
      <c r="D203" s="307"/>
      <c r="E203" s="307"/>
      <c r="F203" s="307"/>
      <c r="G203" s="307"/>
      <c r="H203" s="307"/>
      <c r="I203" s="307"/>
      <c r="J203" s="307"/>
      <c r="K203" s="307"/>
      <c r="L203" s="307"/>
      <c r="M203" s="307"/>
      <c r="N203" s="307"/>
      <c r="O203" s="307"/>
      <c r="P203" s="307"/>
      <c r="Q203" s="307"/>
      <c r="R203" s="307"/>
    </row>
    <row r="204" spans="1:18" x14ac:dyDescent="0.2">
      <c r="A204" s="288"/>
      <c r="B204" s="307"/>
      <c r="C204" s="307"/>
      <c r="D204" s="307"/>
      <c r="E204" s="307"/>
      <c r="F204" s="307"/>
      <c r="G204" s="307"/>
      <c r="H204" s="307"/>
      <c r="I204" s="307"/>
      <c r="J204" s="307"/>
      <c r="K204" s="307"/>
      <c r="L204" s="307"/>
      <c r="M204" s="307"/>
      <c r="N204" s="307"/>
      <c r="O204" s="307"/>
      <c r="P204" s="307"/>
      <c r="Q204" s="307"/>
      <c r="R204" s="307"/>
    </row>
    <row r="205" spans="1:18" x14ac:dyDescent="0.2">
      <c r="A205" s="288"/>
      <c r="B205" s="307"/>
      <c r="C205" s="307"/>
      <c r="D205" s="307"/>
      <c r="E205" s="307"/>
      <c r="F205" s="307"/>
      <c r="G205" s="307"/>
      <c r="H205" s="307"/>
      <c r="I205" s="307"/>
      <c r="J205" s="307"/>
      <c r="K205" s="307"/>
      <c r="L205" s="307"/>
      <c r="M205" s="307"/>
      <c r="N205" s="307"/>
      <c r="O205" s="307"/>
      <c r="P205" s="307"/>
      <c r="Q205" s="307"/>
      <c r="R205" s="307"/>
    </row>
    <row r="206" spans="1:18" x14ac:dyDescent="0.2">
      <c r="A206" s="288"/>
      <c r="B206" s="307"/>
      <c r="C206" s="307"/>
      <c r="D206" s="307"/>
      <c r="E206" s="307"/>
      <c r="F206" s="307"/>
      <c r="G206" s="307"/>
      <c r="H206" s="307"/>
      <c r="I206" s="307"/>
      <c r="J206" s="307"/>
      <c r="K206" s="307"/>
      <c r="L206" s="307"/>
      <c r="M206" s="307"/>
      <c r="N206" s="307"/>
      <c r="O206" s="307"/>
      <c r="P206" s="307"/>
      <c r="Q206" s="307"/>
      <c r="R206" s="307"/>
    </row>
    <row r="207" spans="1:18" x14ac:dyDescent="0.2">
      <c r="A207" s="288"/>
      <c r="B207" s="307"/>
      <c r="C207" s="307"/>
      <c r="D207" s="307"/>
      <c r="E207" s="307"/>
      <c r="F207" s="307"/>
      <c r="G207" s="307"/>
      <c r="H207" s="307"/>
      <c r="I207" s="307"/>
      <c r="J207" s="307"/>
      <c r="K207" s="307"/>
      <c r="L207" s="307"/>
      <c r="M207" s="307"/>
      <c r="N207" s="307"/>
      <c r="O207" s="307"/>
      <c r="P207" s="307"/>
      <c r="Q207" s="307"/>
      <c r="R207" s="307"/>
    </row>
    <row r="208" spans="1:18" x14ac:dyDescent="0.2">
      <c r="A208" s="288"/>
      <c r="B208" s="307"/>
      <c r="C208" s="307"/>
      <c r="D208" s="307"/>
      <c r="E208" s="307"/>
      <c r="F208" s="307"/>
      <c r="G208" s="307"/>
      <c r="H208" s="307"/>
      <c r="I208" s="307"/>
      <c r="J208" s="307"/>
      <c r="K208" s="307"/>
      <c r="L208" s="307"/>
      <c r="M208" s="307"/>
      <c r="N208" s="307"/>
      <c r="O208" s="307"/>
      <c r="P208" s="307"/>
      <c r="Q208" s="307"/>
      <c r="R208" s="307"/>
    </row>
    <row r="209" spans="1:18" x14ac:dyDescent="0.2">
      <c r="A209" s="288"/>
      <c r="B209" s="307"/>
      <c r="C209" s="307"/>
      <c r="D209" s="307"/>
      <c r="E209" s="307"/>
      <c r="F209" s="307"/>
      <c r="G209" s="307"/>
      <c r="H209" s="307"/>
      <c r="I209" s="307"/>
      <c r="J209" s="307"/>
      <c r="K209" s="307"/>
      <c r="L209" s="307"/>
      <c r="M209" s="307"/>
      <c r="N209" s="307"/>
      <c r="O209" s="307"/>
      <c r="P209" s="307"/>
      <c r="Q209" s="307"/>
      <c r="R209" s="307"/>
    </row>
    <row r="210" spans="1:18" x14ac:dyDescent="0.2">
      <c r="A210" s="288"/>
      <c r="B210" s="307"/>
      <c r="C210" s="307"/>
      <c r="D210" s="307"/>
      <c r="E210" s="307"/>
      <c r="F210" s="307"/>
      <c r="G210" s="307"/>
      <c r="H210" s="307"/>
      <c r="I210" s="307"/>
      <c r="J210" s="307"/>
      <c r="K210" s="307"/>
      <c r="L210" s="307"/>
      <c r="M210" s="307"/>
      <c r="N210" s="307"/>
      <c r="O210" s="307"/>
      <c r="P210" s="307"/>
      <c r="Q210" s="307"/>
      <c r="R210" s="307"/>
    </row>
    <row r="211" spans="1:18" x14ac:dyDescent="0.2">
      <c r="A211" s="288"/>
      <c r="B211" s="307"/>
      <c r="C211" s="307"/>
      <c r="D211" s="307"/>
      <c r="E211" s="307"/>
      <c r="F211" s="307"/>
      <c r="G211" s="307"/>
      <c r="H211" s="307"/>
      <c r="I211" s="307"/>
      <c r="J211" s="307"/>
      <c r="K211" s="307"/>
      <c r="L211" s="307"/>
      <c r="M211" s="307"/>
      <c r="N211" s="307"/>
      <c r="O211" s="307"/>
      <c r="P211" s="307"/>
      <c r="Q211" s="307"/>
      <c r="R211" s="307"/>
    </row>
    <row r="212" spans="1:18" x14ac:dyDescent="0.2">
      <c r="A212" s="288"/>
      <c r="B212" s="307"/>
      <c r="C212" s="307"/>
      <c r="D212" s="307"/>
      <c r="E212" s="307"/>
      <c r="F212" s="307"/>
      <c r="G212" s="307"/>
      <c r="H212" s="307"/>
      <c r="I212" s="307"/>
      <c r="J212" s="307"/>
      <c r="K212" s="307"/>
      <c r="L212" s="307"/>
      <c r="M212" s="307"/>
      <c r="N212" s="307"/>
      <c r="O212" s="307"/>
      <c r="P212" s="307"/>
      <c r="Q212" s="307"/>
      <c r="R212" s="307"/>
    </row>
    <row r="213" spans="1:18" x14ac:dyDescent="0.2">
      <c r="A213" s="288"/>
      <c r="B213" s="307"/>
      <c r="C213" s="307"/>
      <c r="D213" s="307"/>
      <c r="E213" s="307"/>
      <c r="F213" s="307"/>
      <c r="G213" s="307"/>
      <c r="H213" s="307"/>
      <c r="I213" s="307"/>
      <c r="J213" s="307"/>
      <c r="K213" s="307"/>
      <c r="L213" s="307"/>
      <c r="M213" s="307"/>
      <c r="N213" s="307"/>
      <c r="O213" s="307"/>
      <c r="P213" s="307"/>
      <c r="Q213" s="307"/>
      <c r="R213" s="307"/>
    </row>
    <row r="214" spans="1:18" x14ac:dyDescent="0.2">
      <c r="A214" s="288"/>
      <c r="B214" s="307"/>
      <c r="C214" s="307"/>
      <c r="D214" s="307"/>
      <c r="E214" s="307"/>
      <c r="F214" s="307"/>
      <c r="G214" s="307"/>
      <c r="H214" s="307"/>
      <c r="I214" s="307"/>
      <c r="J214" s="307"/>
      <c r="K214" s="307"/>
      <c r="L214" s="307"/>
      <c r="M214" s="307"/>
      <c r="N214" s="307"/>
      <c r="O214" s="307"/>
      <c r="P214" s="307"/>
      <c r="Q214" s="307"/>
      <c r="R214" s="307"/>
    </row>
    <row r="215" spans="1:18" x14ac:dyDescent="0.2">
      <c r="A215" s="288"/>
      <c r="B215" s="307"/>
      <c r="C215" s="307"/>
      <c r="D215" s="307"/>
      <c r="E215" s="307"/>
      <c r="F215" s="307"/>
      <c r="G215" s="307"/>
      <c r="H215" s="307"/>
      <c r="I215" s="307"/>
      <c r="J215" s="307"/>
      <c r="K215" s="307"/>
      <c r="L215" s="307"/>
      <c r="M215" s="307"/>
      <c r="N215" s="307"/>
      <c r="O215" s="307"/>
      <c r="P215" s="307"/>
      <c r="Q215" s="307"/>
      <c r="R215" s="307"/>
    </row>
    <row r="216" spans="1:18" x14ac:dyDescent="0.2">
      <c r="A216" s="288"/>
      <c r="B216" s="307"/>
      <c r="C216" s="307"/>
      <c r="D216" s="307"/>
      <c r="E216" s="307"/>
      <c r="F216" s="307"/>
      <c r="G216" s="307"/>
      <c r="H216" s="307"/>
      <c r="I216" s="307"/>
      <c r="J216" s="307"/>
      <c r="K216" s="307"/>
      <c r="L216" s="307"/>
      <c r="M216" s="307"/>
      <c r="N216" s="307"/>
      <c r="O216" s="307"/>
      <c r="P216" s="307"/>
      <c r="Q216" s="307"/>
      <c r="R216" s="307"/>
    </row>
    <row r="217" spans="1:18" x14ac:dyDescent="0.2">
      <c r="A217" s="288"/>
      <c r="B217" s="307"/>
      <c r="C217" s="307"/>
      <c r="D217" s="307"/>
      <c r="E217" s="307"/>
      <c r="F217" s="307"/>
      <c r="G217" s="307"/>
      <c r="H217" s="307"/>
      <c r="I217" s="307"/>
      <c r="J217" s="307"/>
      <c r="K217" s="307"/>
      <c r="L217" s="307"/>
      <c r="M217" s="307"/>
      <c r="N217" s="307"/>
      <c r="O217" s="307"/>
      <c r="P217" s="307"/>
      <c r="Q217" s="307"/>
      <c r="R217" s="307"/>
    </row>
    <row r="218" spans="1:18" x14ac:dyDescent="0.2">
      <c r="A218" s="288"/>
      <c r="B218" s="307"/>
      <c r="C218" s="307"/>
      <c r="D218" s="307"/>
      <c r="E218" s="307"/>
      <c r="F218" s="307"/>
      <c r="G218" s="307"/>
      <c r="H218" s="307"/>
      <c r="I218" s="307"/>
      <c r="J218" s="307"/>
      <c r="K218" s="307"/>
      <c r="L218" s="307"/>
      <c r="M218" s="307"/>
      <c r="N218" s="307"/>
      <c r="O218" s="307"/>
      <c r="P218" s="307"/>
      <c r="Q218" s="307"/>
      <c r="R218" s="307"/>
    </row>
    <row r="219" spans="1:18" x14ac:dyDescent="0.2">
      <c r="A219" s="288"/>
      <c r="B219" s="307"/>
      <c r="C219" s="307"/>
      <c r="D219" s="307"/>
      <c r="E219" s="307"/>
      <c r="F219" s="307"/>
      <c r="G219" s="307"/>
      <c r="H219" s="307"/>
      <c r="I219" s="307"/>
      <c r="J219" s="307"/>
      <c r="K219" s="307"/>
      <c r="L219" s="307"/>
      <c r="M219" s="307"/>
      <c r="N219" s="307"/>
      <c r="O219" s="307"/>
      <c r="P219" s="307"/>
      <c r="Q219" s="307"/>
      <c r="R219" s="307"/>
    </row>
    <row r="220" spans="1:18" x14ac:dyDescent="0.2">
      <c r="A220" s="288"/>
      <c r="B220" s="307"/>
      <c r="C220" s="307"/>
      <c r="D220" s="307"/>
      <c r="E220" s="307"/>
      <c r="F220" s="307"/>
      <c r="G220" s="307"/>
      <c r="H220" s="307"/>
      <c r="I220" s="307"/>
      <c r="J220" s="307"/>
      <c r="K220" s="307"/>
      <c r="L220" s="307"/>
      <c r="M220" s="307"/>
      <c r="N220" s="307"/>
      <c r="O220" s="307"/>
      <c r="P220" s="307"/>
      <c r="Q220" s="307"/>
      <c r="R220" s="307"/>
    </row>
    <row r="221" spans="1:18" x14ac:dyDescent="0.2">
      <c r="A221" s="288"/>
      <c r="B221" s="307"/>
      <c r="C221" s="307"/>
      <c r="D221" s="307"/>
      <c r="E221" s="307"/>
      <c r="F221" s="307"/>
      <c r="G221" s="307"/>
      <c r="H221" s="307"/>
      <c r="I221" s="307"/>
      <c r="J221" s="307"/>
      <c r="K221" s="307"/>
      <c r="L221" s="307"/>
      <c r="M221" s="307"/>
      <c r="N221" s="307"/>
      <c r="O221" s="307"/>
      <c r="P221" s="307"/>
      <c r="Q221" s="307"/>
      <c r="R221" s="307"/>
    </row>
    <row r="222" spans="1:18" x14ac:dyDescent="0.2">
      <c r="A222" s="288"/>
      <c r="B222" s="307"/>
      <c r="C222" s="307"/>
      <c r="D222" s="307"/>
      <c r="E222" s="307"/>
      <c r="F222" s="307"/>
      <c r="G222" s="307"/>
      <c r="H222" s="307"/>
      <c r="I222" s="307"/>
      <c r="J222" s="307"/>
      <c r="K222" s="307"/>
      <c r="L222" s="307"/>
      <c r="M222" s="307"/>
      <c r="N222" s="307"/>
      <c r="O222" s="307"/>
      <c r="P222" s="307"/>
      <c r="Q222" s="307"/>
      <c r="R222" s="307"/>
    </row>
    <row r="223" spans="1:18" x14ac:dyDescent="0.2">
      <c r="A223" s="288"/>
      <c r="B223" s="307"/>
      <c r="C223" s="307"/>
      <c r="D223" s="307"/>
      <c r="E223" s="307"/>
      <c r="F223" s="307"/>
      <c r="G223" s="307"/>
      <c r="H223" s="307"/>
      <c r="I223" s="307"/>
      <c r="J223" s="307"/>
      <c r="K223" s="307"/>
      <c r="L223" s="307"/>
      <c r="M223" s="307"/>
      <c r="N223" s="307"/>
      <c r="O223" s="307"/>
      <c r="P223" s="307"/>
      <c r="Q223" s="307"/>
      <c r="R223" s="307"/>
    </row>
    <row r="224" spans="1:18" x14ac:dyDescent="0.2">
      <c r="A224" s="288"/>
      <c r="B224" s="307"/>
      <c r="C224" s="307"/>
      <c r="D224" s="307"/>
      <c r="E224" s="307"/>
      <c r="F224" s="307"/>
      <c r="G224" s="307"/>
      <c r="H224" s="307"/>
      <c r="I224" s="307"/>
      <c r="J224" s="307"/>
      <c r="K224" s="307"/>
      <c r="L224" s="307"/>
      <c r="M224" s="307"/>
      <c r="N224" s="307"/>
      <c r="O224" s="307"/>
      <c r="P224" s="307"/>
      <c r="Q224" s="307"/>
      <c r="R224" s="307"/>
    </row>
    <row r="225" spans="1:18" x14ac:dyDescent="0.2">
      <c r="A225" s="288"/>
      <c r="B225" s="307"/>
      <c r="C225" s="307"/>
      <c r="D225" s="307"/>
      <c r="E225" s="307"/>
      <c r="F225" s="307"/>
      <c r="G225" s="307"/>
      <c r="H225" s="307"/>
      <c r="I225" s="307"/>
      <c r="J225" s="307"/>
      <c r="K225" s="307"/>
      <c r="L225" s="307"/>
      <c r="M225" s="307"/>
      <c r="N225" s="307"/>
      <c r="O225" s="307"/>
      <c r="P225" s="307"/>
      <c r="Q225" s="307"/>
      <c r="R225" s="307"/>
    </row>
    <row r="226" spans="1:18" x14ac:dyDescent="0.2">
      <c r="A226" s="288"/>
      <c r="B226" s="307"/>
      <c r="C226" s="307"/>
      <c r="D226" s="307"/>
      <c r="E226" s="307"/>
      <c r="F226" s="307"/>
      <c r="G226" s="307"/>
      <c r="H226" s="307"/>
      <c r="I226" s="307"/>
      <c r="J226" s="307"/>
      <c r="K226" s="307"/>
      <c r="L226" s="307"/>
      <c r="M226" s="307"/>
      <c r="N226" s="307"/>
      <c r="O226" s="307"/>
      <c r="P226" s="307"/>
      <c r="Q226" s="307"/>
      <c r="R226" s="307"/>
    </row>
  </sheetData>
  <mergeCells count="16">
    <mergeCell ref="S6:T6"/>
    <mergeCell ref="I6:J6"/>
    <mergeCell ref="K6:L6"/>
    <mergeCell ref="M6:N6"/>
    <mergeCell ref="O6:P6"/>
    <mergeCell ref="Q6:R6"/>
    <mergeCell ref="A6:A7"/>
    <mergeCell ref="B6:B7"/>
    <mergeCell ref="C6:D6"/>
    <mergeCell ref="E6:F6"/>
    <mergeCell ref="G6:H6"/>
    <mergeCell ref="A5:T5"/>
    <mergeCell ref="Q1:S1"/>
    <mergeCell ref="A2:S2"/>
    <mergeCell ref="A3:T3"/>
    <mergeCell ref="A4:S4"/>
  </mergeCells>
  <pageMargins left="0.25" right="0.2" top="0.23" bottom="0.32" header="0.2" footer="0.3"/>
  <pageSetup paperSize="9" scale="9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01</vt:lpstr>
      <vt:lpstr>02</vt:lpstr>
      <vt:lpstr>03</vt:lpstr>
      <vt:lpstr>4a</vt:lpstr>
      <vt:lpstr>4b</vt:lpstr>
      <vt:lpstr>'03'!Print_Titles</vt:lpstr>
      <vt:lpstr>'4b'!Print_Titles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huongNS</dc:creator>
  <cp:lastModifiedBy>Admin</cp:lastModifiedBy>
  <cp:lastPrinted>2020-12-02T07:42:19Z</cp:lastPrinted>
  <dcterms:created xsi:type="dcterms:W3CDTF">2020-11-10T09:45:56Z</dcterms:created>
  <dcterms:modified xsi:type="dcterms:W3CDTF">2020-12-04T07:54:21Z</dcterms:modified>
</cp:coreProperties>
</file>