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715"/>
  <workbookPr/>
  <mc:AlternateContent xmlns:mc="http://schemas.openxmlformats.org/markup-compatibility/2006">
    <mc:Choice Requires="x15">
      <x15ac:absPath xmlns:x15ac="http://schemas.microsoft.com/office/spreadsheetml/2010/11/ac" url="/Users/hoangtuquochung/Downloads/download (2)/"/>
    </mc:Choice>
  </mc:AlternateContent>
  <bookViews>
    <workbookView xWindow="0" yWindow="460" windowWidth="28800" windowHeight="16440" tabRatio="730"/>
  </bookViews>
  <sheets>
    <sheet name="QTRCH+BADON+BTR+MH+TH+QN+LT+DH" sheetId="7" r:id="rId1"/>
    <sheet name="TONG" sheetId="14" r:id="rId2"/>
  </sheets>
  <externalReferences>
    <externalReference r:id="rId3"/>
    <externalReference r:id="rId4"/>
    <externalReference r:id="rId5"/>
  </externalReferences>
  <definedNames>
    <definedName name="_xlnm._FilterDatabase" localSheetId="0" hidden="1">'QTRCH+BADON+BTR+MH+TH+QN+LT+DH'!$A$9:$GI$308</definedName>
    <definedName name="_xlnm._FilterDatabase" localSheetId="1" hidden="1">TONG!$A$2:$GV$374</definedName>
    <definedName name="CNC_KT_DT">'[1]BIEU CHUAN LE THUY 2017'!$D$14:$F$14</definedName>
    <definedName name="listxa">OFFSET('[2]SL HIỆN TRẠNG'!$F$3,,,,COUNT(stt))</definedName>
    <definedName name="madat">'[1]BIEU CHUAN LE THUY 2017'!$B$11:$BA$11</definedName>
    <definedName name="maxa">'[3]SỐ LIỆU (DỰ THẢO) BO TRACH'!$E$4:$AH$4</definedName>
    <definedName name="PKCN">'[1]BIEU CHUAN LE THUY 2017'!$D$13:$L$13</definedName>
    <definedName name="_xlnm.Print_Area" localSheetId="0">'QTRCH+BADON+BTR+MH+TH+QN+LT+DH'!$A$1:$I$308</definedName>
    <definedName name="_xlnm.Print_Titles" localSheetId="0">'QTRCH+BADON+BTR+MH+TH+QN+LT+DH'!$5:$6</definedName>
    <definedName name="stt">IF(tenxa&lt;&gt;"",COLUMN(tenxa),"")</definedName>
    <definedName name="tenxa">'[2]SL HIỆN TRẠNG'!$F$3:$AI$3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8" i="7" l="1"/>
  <c r="F41" i="7"/>
  <c r="F64" i="7"/>
  <c r="F78" i="7"/>
  <c r="F82" i="7"/>
  <c r="F98" i="7"/>
  <c r="F103" i="7"/>
  <c r="F119" i="7"/>
  <c r="F122" i="7"/>
  <c r="F125" i="7"/>
  <c r="F128" i="7"/>
  <c r="F81" i="7"/>
  <c r="F137" i="7"/>
  <c r="F140" i="7"/>
  <c r="F145" i="7"/>
  <c r="F154" i="7"/>
  <c r="F7" i="7"/>
  <c r="F158" i="7"/>
  <c r="F169" i="7"/>
  <c r="F176" i="7"/>
  <c r="F213" i="7"/>
  <c r="F237" i="7"/>
  <c r="F245" i="7"/>
  <c r="F258" i="7"/>
  <c r="F263" i="7"/>
  <c r="F267" i="7"/>
  <c r="F270" i="7"/>
  <c r="F273" i="7"/>
  <c r="F279" i="7"/>
  <c r="F212" i="7"/>
  <c r="F282" i="7"/>
  <c r="F286" i="7"/>
  <c r="F298" i="7"/>
  <c r="F301" i="7"/>
  <c r="F304" i="7"/>
  <c r="F306" i="7"/>
  <c r="F157" i="7"/>
  <c r="F308" i="7"/>
  <c r="G8" i="7"/>
  <c r="G41" i="7"/>
  <c r="G64" i="7"/>
  <c r="G78" i="7"/>
  <c r="G82" i="7"/>
  <c r="G98" i="7"/>
  <c r="G103" i="7"/>
  <c r="G119" i="7"/>
  <c r="G122" i="7"/>
  <c r="G125" i="7"/>
  <c r="G128" i="7"/>
  <c r="G81" i="7"/>
  <c r="G137" i="7"/>
  <c r="G140" i="7"/>
  <c r="G145" i="7"/>
  <c r="G154" i="7"/>
  <c r="G7" i="7"/>
  <c r="G158" i="7"/>
  <c r="G169" i="7"/>
  <c r="G176" i="7"/>
  <c r="G213" i="7"/>
  <c r="G237" i="7"/>
  <c r="G245" i="7"/>
  <c r="G258" i="7"/>
  <c r="G263" i="7"/>
  <c r="G267" i="7"/>
  <c r="G270" i="7"/>
  <c r="G273" i="7"/>
  <c r="G279" i="7"/>
  <c r="G212" i="7"/>
  <c r="G282" i="7"/>
  <c r="G286" i="7"/>
  <c r="G298" i="7"/>
  <c r="G301" i="7"/>
  <c r="G304" i="7"/>
  <c r="G306" i="7"/>
  <c r="G157" i="7"/>
  <c r="G308" i="7"/>
  <c r="H8" i="7"/>
  <c r="H41" i="7"/>
  <c r="H64" i="7"/>
  <c r="H78" i="7"/>
  <c r="H82" i="7"/>
  <c r="H98" i="7"/>
  <c r="H103" i="7"/>
  <c r="H119" i="7"/>
  <c r="H122" i="7"/>
  <c r="H125" i="7"/>
  <c r="H128" i="7"/>
  <c r="H81" i="7"/>
  <c r="H137" i="7"/>
  <c r="H140" i="7"/>
  <c r="H145" i="7"/>
  <c r="H154" i="7"/>
  <c r="H7" i="7"/>
  <c r="H158" i="7"/>
  <c r="H169" i="7"/>
  <c r="H176" i="7"/>
  <c r="H213" i="7"/>
  <c r="H237" i="7"/>
  <c r="H245" i="7"/>
  <c r="H258" i="7"/>
  <c r="H263" i="7"/>
  <c r="H267" i="7"/>
  <c r="H270" i="7"/>
  <c r="H273" i="7"/>
  <c r="H279" i="7"/>
  <c r="H212" i="7"/>
  <c r="H282" i="7"/>
  <c r="H286" i="7"/>
  <c r="H298" i="7"/>
  <c r="H301" i="7"/>
  <c r="H304" i="7"/>
  <c r="H306" i="7"/>
  <c r="H157" i="7"/>
  <c r="H308" i="7"/>
  <c r="I10" i="7"/>
  <c r="I18" i="7"/>
  <c r="I19" i="7"/>
  <c r="I20" i="7"/>
  <c r="I24" i="7"/>
  <c r="AA25" i="7"/>
  <c r="I25" i="7"/>
  <c r="I27" i="7"/>
  <c r="I33" i="7"/>
  <c r="I35" i="7"/>
  <c r="I36" i="7"/>
  <c r="I8" i="7"/>
  <c r="I54" i="7"/>
  <c r="I56" i="7"/>
  <c r="I57" i="7"/>
  <c r="I41" i="7"/>
  <c r="I65" i="7"/>
  <c r="I66" i="7"/>
  <c r="I67" i="7"/>
  <c r="I68" i="7"/>
  <c r="I69" i="7"/>
  <c r="I71" i="7"/>
  <c r="I73" i="7"/>
  <c r="I77" i="7"/>
  <c r="I64" i="7"/>
  <c r="I80" i="7"/>
  <c r="I78" i="7"/>
  <c r="I83" i="7"/>
  <c r="I84" i="7"/>
  <c r="I87" i="7"/>
  <c r="I88" i="7"/>
  <c r="I82" i="7"/>
  <c r="I99" i="7"/>
  <c r="I98" i="7"/>
  <c r="I104" i="7"/>
  <c r="I105" i="7"/>
  <c r="I106" i="7"/>
  <c r="I107" i="7"/>
  <c r="I108" i="7"/>
  <c r="I109" i="7"/>
  <c r="I110" i="7"/>
  <c r="I111" i="7"/>
  <c r="I112" i="7"/>
  <c r="I113" i="7"/>
  <c r="I114" i="7"/>
  <c r="I115" i="7"/>
  <c r="I116" i="7"/>
  <c r="I117" i="7"/>
  <c r="I118" i="7"/>
  <c r="I103" i="7"/>
  <c r="I120" i="7"/>
  <c r="I121" i="7"/>
  <c r="I119" i="7"/>
  <c r="I124" i="7"/>
  <c r="I122" i="7"/>
  <c r="I126" i="7"/>
  <c r="I127" i="7"/>
  <c r="I125" i="7"/>
  <c r="I128" i="7"/>
  <c r="I81" i="7"/>
  <c r="I138" i="7"/>
  <c r="I139" i="7"/>
  <c r="I137" i="7"/>
  <c r="I142" i="7"/>
  <c r="I143" i="7"/>
  <c r="I144" i="7"/>
  <c r="I140" i="7"/>
  <c r="I146" i="7"/>
  <c r="I147" i="7"/>
  <c r="I148" i="7"/>
  <c r="I149" i="7"/>
  <c r="I150" i="7"/>
  <c r="I151" i="7"/>
  <c r="I152" i="7"/>
  <c r="I153" i="7"/>
  <c r="I145" i="7"/>
  <c r="I156" i="7"/>
  <c r="I154" i="7"/>
  <c r="I7" i="7"/>
  <c r="I162" i="7"/>
  <c r="I163" i="7"/>
  <c r="I165" i="7"/>
  <c r="I166" i="7"/>
  <c r="I158" i="7"/>
  <c r="I169" i="7"/>
  <c r="I178" i="7"/>
  <c r="I179" i="7"/>
  <c r="I180" i="7"/>
  <c r="I181" i="7"/>
  <c r="I182" i="7"/>
  <c r="I183" i="7"/>
  <c r="I184" i="7"/>
  <c r="I185" i="7"/>
  <c r="I186" i="7"/>
  <c r="I187" i="7"/>
  <c r="I188" i="7"/>
  <c r="I189" i="7"/>
  <c r="I190" i="7"/>
  <c r="I191" i="7"/>
  <c r="I193" i="7"/>
  <c r="I196" i="7"/>
  <c r="I198" i="7"/>
  <c r="I199" i="7"/>
  <c r="I200" i="7"/>
  <c r="I201" i="7"/>
  <c r="I202" i="7"/>
  <c r="I203" i="7"/>
  <c r="I205" i="7"/>
  <c r="I206" i="7"/>
  <c r="I207" i="7"/>
  <c r="I208" i="7"/>
  <c r="I211" i="7"/>
  <c r="I176" i="7"/>
  <c r="I215" i="7"/>
  <c r="I216" i="7"/>
  <c r="I218" i="7"/>
  <c r="I219" i="7"/>
  <c r="I220" i="7"/>
  <c r="I221" i="7"/>
  <c r="I222" i="7"/>
  <c r="I223" i="7"/>
  <c r="I230" i="7"/>
  <c r="I232" i="7"/>
  <c r="I233" i="7"/>
  <c r="I213" i="7"/>
  <c r="I237" i="7"/>
  <c r="I249" i="7"/>
  <c r="I250" i="7"/>
  <c r="I251" i="7"/>
  <c r="I253" i="7"/>
  <c r="I254" i="7"/>
  <c r="I255" i="7"/>
  <c r="I256" i="7"/>
  <c r="I257" i="7"/>
  <c r="I245" i="7"/>
  <c r="I262" i="7"/>
  <c r="I258" i="7"/>
  <c r="I264" i="7"/>
  <c r="I265" i="7"/>
  <c r="I266" i="7"/>
  <c r="I263" i="7"/>
  <c r="I269" i="7"/>
  <c r="I267" i="7"/>
  <c r="I271" i="7"/>
  <c r="I272" i="7"/>
  <c r="I270" i="7"/>
  <c r="I274" i="7"/>
  <c r="I276" i="7"/>
  <c r="I278" i="7"/>
  <c r="I273" i="7"/>
  <c r="I280" i="7"/>
  <c r="I279" i="7"/>
  <c r="I212" i="7"/>
  <c r="I284" i="7"/>
  <c r="I282" i="7"/>
  <c r="I287" i="7"/>
  <c r="I288" i="7"/>
  <c r="I289" i="7"/>
  <c r="I291" i="7"/>
  <c r="I292" i="7"/>
  <c r="I293" i="7"/>
  <c r="I294" i="7"/>
  <c r="I295" i="7"/>
  <c r="I286" i="7"/>
  <c r="I299" i="7"/>
  <c r="I298" i="7"/>
  <c r="I303" i="7"/>
  <c r="I301" i="7"/>
  <c r="I304" i="7"/>
  <c r="I306" i="7"/>
  <c r="I157" i="7"/>
  <c r="I30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8" i="7"/>
  <c r="E42" i="7"/>
  <c r="E43" i="7"/>
  <c r="E44" i="7"/>
  <c r="E45" i="7"/>
  <c r="E46" i="7"/>
  <c r="E47" i="7"/>
  <c r="E48" i="7"/>
  <c r="E49" i="7"/>
  <c r="E50" i="7"/>
  <c r="E51" i="7"/>
  <c r="E52" i="7"/>
  <c r="E53" i="7"/>
  <c r="E54" i="7"/>
  <c r="E55" i="7"/>
  <c r="E56" i="7"/>
  <c r="E57" i="7"/>
  <c r="E58" i="7"/>
  <c r="E59" i="7"/>
  <c r="E60" i="7"/>
  <c r="E61" i="7"/>
  <c r="E62" i="7"/>
  <c r="E63" i="7"/>
  <c r="E41" i="7"/>
  <c r="E159" i="7"/>
  <c r="E160" i="7"/>
  <c r="E161" i="7"/>
  <c r="E162" i="7"/>
  <c r="E163" i="7"/>
  <c r="E164" i="7"/>
  <c r="E165" i="7"/>
  <c r="E166" i="7"/>
  <c r="E167" i="7"/>
  <c r="E168" i="7"/>
  <c r="E158" i="7"/>
  <c r="E170" i="7"/>
  <c r="E171" i="7"/>
  <c r="E172" i="7"/>
  <c r="E173" i="7"/>
  <c r="E174" i="7"/>
  <c r="E175" i="7"/>
  <c r="E169" i="7"/>
  <c r="E339" i="7"/>
  <c r="E234" i="7"/>
  <c r="E304" i="7"/>
  <c r="E225" i="7"/>
  <c r="AZ225" i="7"/>
  <c r="E268" i="7"/>
  <c r="AZ40" i="7"/>
  <c r="AZ304" i="7"/>
  <c r="BA304" i="7"/>
  <c r="BA225" i="7"/>
  <c r="BA40" i="7"/>
  <c r="E123" i="7"/>
  <c r="E277" i="7"/>
  <c r="AZ174" i="7"/>
  <c r="AZ52" i="7"/>
  <c r="E281" i="7"/>
  <c r="E204" i="7"/>
  <c r="E241" i="7"/>
  <c r="BA174" i="7"/>
  <c r="BA52" i="7"/>
  <c r="E242" i="7"/>
  <c r="E209" i="7"/>
  <c r="E210" i="7"/>
  <c r="E243" i="7"/>
  <c r="E244" i="7"/>
  <c r="AZ241" i="7"/>
  <c r="E238" i="7"/>
  <c r="E296" i="7"/>
  <c r="B331" i="7"/>
  <c r="D331"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Z9" i="7"/>
  <c r="AZ12" i="7"/>
  <c r="AZ14" i="7"/>
  <c r="AZ16" i="7"/>
  <c r="AZ17" i="7"/>
  <c r="AZ22" i="7"/>
  <c r="AZ23" i="7"/>
  <c r="AZ26" i="7"/>
  <c r="AZ28" i="7"/>
  <c r="AZ30" i="7"/>
  <c r="AZ31" i="7"/>
  <c r="AZ32" i="7"/>
  <c r="AZ34" i="7"/>
  <c r="AZ37" i="7"/>
  <c r="AZ38" i="7"/>
  <c r="BA38" i="7"/>
  <c r="AZ39" i="7"/>
  <c r="AZ42" i="7"/>
  <c r="AZ43" i="7"/>
  <c r="AZ46" i="7"/>
  <c r="AZ47" i="7"/>
  <c r="AZ49" i="7"/>
  <c r="AZ51" i="7"/>
  <c r="AZ53" i="7"/>
  <c r="AZ175" i="7"/>
  <c r="AZ55" i="7"/>
  <c r="AZ58" i="7"/>
  <c r="AZ59" i="7"/>
  <c r="AZ60" i="7"/>
  <c r="AZ62" i="7"/>
  <c r="AZ63" i="7"/>
  <c r="AZ70" i="7"/>
  <c r="AZ72" i="7"/>
  <c r="AZ74" i="7"/>
  <c r="AZ75" i="7"/>
  <c r="AZ76" i="7"/>
  <c r="AZ79" i="7"/>
  <c r="AZ85" i="7"/>
  <c r="AZ86" i="7"/>
  <c r="AZ89" i="7"/>
  <c r="AZ90" i="7"/>
  <c r="AZ91" i="7"/>
  <c r="AZ92" i="7"/>
  <c r="AZ93" i="7"/>
  <c r="AZ94" i="7"/>
  <c r="AZ95" i="7"/>
  <c r="AZ96" i="7"/>
  <c r="AZ97" i="7"/>
  <c r="AZ100" i="7"/>
  <c r="AZ101" i="7"/>
  <c r="AZ102" i="7"/>
  <c r="AZ129" i="7"/>
  <c r="AZ130" i="7"/>
  <c r="AZ131" i="7"/>
  <c r="AZ132" i="7"/>
  <c r="AZ133" i="7"/>
  <c r="AZ134" i="7"/>
  <c r="AZ135" i="7"/>
  <c r="AZ136" i="7"/>
  <c r="AZ141" i="7"/>
  <c r="AZ155" i="7"/>
  <c r="AZ159" i="7"/>
  <c r="AZ160" i="7"/>
  <c r="AZ177" i="7"/>
  <c r="AZ192" i="7"/>
  <c r="AZ194" i="7"/>
  <c r="AZ195" i="7"/>
  <c r="AZ197" i="7"/>
  <c r="AZ214" i="7"/>
  <c r="AZ217" i="7"/>
  <c r="AZ224" i="7"/>
  <c r="AZ226" i="7"/>
  <c r="AZ227" i="7"/>
  <c r="AZ228" i="7"/>
  <c r="AZ229" i="7"/>
  <c r="AZ231" i="7"/>
  <c r="AZ235" i="7"/>
  <c r="AZ236" i="7"/>
  <c r="AZ239" i="7"/>
  <c r="BA239" i="7"/>
  <c r="AZ240" i="7"/>
  <c r="AZ246" i="7"/>
  <c r="AZ247" i="7"/>
  <c r="AZ248" i="7"/>
  <c r="AZ252" i="7"/>
  <c r="AZ259" i="7"/>
  <c r="AZ260" i="7"/>
  <c r="AZ261" i="7"/>
  <c r="AZ275" i="7"/>
  <c r="AZ283" i="7"/>
  <c r="AZ285" i="7"/>
  <c r="AZ290" i="7"/>
  <c r="AZ297" i="7"/>
  <c r="AZ300" i="7"/>
  <c r="AZ302" i="7"/>
  <c r="AZ307" i="7"/>
  <c r="BA307" i="7"/>
  <c r="E290" i="7"/>
  <c r="E79" i="7"/>
  <c r="E86" i="7"/>
  <c r="E85" i="7"/>
  <c r="E96" i="7"/>
  <c r="E306" i="7"/>
  <c r="E74" i="7"/>
  <c r="E235" i="7"/>
  <c r="BA96" i="7"/>
  <c r="BA86" i="7"/>
  <c r="BA74" i="7"/>
  <c r="BA79" i="7"/>
  <c r="AZ237" i="7"/>
  <c r="AZ306" i="7"/>
  <c r="BA306" i="7"/>
  <c r="BA290" i="7"/>
  <c r="BA235" i="7"/>
  <c r="BA85" i="7"/>
  <c r="BA51" i="7"/>
  <c r="BA49" i="7"/>
  <c r="BA17" i="7"/>
  <c r="BA37" i="7"/>
  <c r="E285" i="7"/>
  <c r="BA285" i="7"/>
  <c r="E194" i="7"/>
  <c r="BA194" i="7"/>
  <c r="E72" i="7"/>
  <c r="BA72" i="7"/>
  <c r="F335"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E141" i="7"/>
  <c r="E260" i="7"/>
  <c r="E248" i="7"/>
  <c r="BA248" i="7"/>
  <c r="E197" i="7"/>
  <c r="BA197" i="7"/>
  <c r="E70" i="7"/>
  <c r="BA70" i="7"/>
  <c r="BA59" i="7"/>
  <c r="AX325" i="7"/>
  <c r="AA157" i="7"/>
  <c r="AA308" i="7"/>
  <c r="AB157" i="7"/>
  <c r="AB308" i="7"/>
  <c r="E261" i="7"/>
  <c r="BA261" i="7"/>
  <c r="E226" i="7"/>
  <c r="BA226" i="7"/>
  <c r="BA62" i="7"/>
  <c r="BA260" i="7"/>
  <c r="BA141" i="7"/>
  <c r="BA175" i="7"/>
  <c r="E251" i="7"/>
  <c r="AZ251" i="7"/>
  <c r="AZ128" i="7"/>
  <c r="BA43" i="7"/>
  <c r="E102" i="7"/>
  <c r="BA102" i="7"/>
  <c r="BA23" i="7"/>
  <c r="BA251" i="7"/>
  <c r="E76" i="7"/>
  <c r="BA76" i="7"/>
  <c r="E135" i="7"/>
  <c r="BA135" i="7"/>
  <c r="E136" i="7"/>
  <c r="BA136" i="7"/>
  <c r="E130" i="7"/>
  <c r="BA130" i="7"/>
  <c r="E131" i="7"/>
  <c r="BA131" i="7"/>
  <c r="E132" i="7"/>
  <c r="BA132" i="7"/>
  <c r="E133" i="7"/>
  <c r="BA133" i="7"/>
  <c r="E134" i="7"/>
  <c r="BA134" i="7"/>
  <c r="E129" i="7"/>
  <c r="E228" i="7"/>
  <c r="BA228" i="7"/>
  <c r="E214" i="7"/>
  <c r="E217" i="7"/>
  <c r="BA217" i="7"/>
  <c r="E227" i="7"/>
  <c r="BA227" i="7"/>
  <c r="E224" i="7"/>
  <c r="BA224" i="7"/>
  <c r="BA46" i="7"/>
  <c r="E95" i="7"/>
  <c r="BA95" i="7"/>
  <c r="L41" i="7"/>
  <c r="M41" i="7"/>
  <c r="N41" i="7"/>
  <c r="O41" i="7"/>
  <c r="P41" i="7"/>
  <c r="Q41" i="7"/>
  <c r="R41" i="7"/>
  <c r="S41" i="7"/>
  <c r="T41" i="7"/>
  <c r="U41" i="7"/>
  <c r="V41" i="7"/>
  <c r="W41" i="7"/>
  <c r="X41" i="7"/>
  <c r="Y41" i="7"/>
  <c r="L8" i="7"/>
  <c r="M8" i="7"/>
  <c r="N8" i="7"/>
  <c r="O8" i="7"/>
  <c r="P8" i="7"/>
  <c r="Q8" i="7"/>
  <c r="R8" i="7"/>
  <c r="S8" i="7"/>
  <c r="T8" i="7"/>
  <c r="U8" i="7"/>
  <c r="V8" i="7"/>
  <c r="W8" i="7"/>
  <c r="X8" i="7"/>
  <c r="Y8" i="7"/>
  <c r="E229" i="7"/>
  <c r="BA229" i="7"/>
  <c r="E89" i="7"/>
  <c r="BA89" i="7"/>
  <c r="BA30" i="7"/>
  <c r="BA31" i="7"/>
  <c r="E92" i="7"/>
  <c r="BA92" i="7"/>
  <c r="BA55" i="7"/>
  <c r="E75" i="7"/>
  <c r="BA75" i="7"/>
  <c r="E155" i="7"/>
  <c r="BA14" i="7"/>
  <c r="BA155" i="7"/>
  <c r="BA129" i="7"/>
  <c r="E128" i="7"/>
  <c r="BA214" i="7"/>
  <c r="BA128" i="7"/>
  <c r="E297" i="7"/>
  <c r="BA297" i="7"/>
  <c r="AV282" i="7"/>
  <c r="AV157" i="7"/>
  <c r="AV308" i="7"/>
  <c r="AW282" i="7"/>
  <c r="AW157" i="7"/>
  <c r="AW308" i="7"/>
  <c r="AV323" i="7"/>
  <c r="L282" i="7"/>
  <c r="M282" i="7"/>
  <c r="M157" i="7"/>
  <c r="M308" i="7"/>
  <c r="N282" i="7"/>
  <c r="N157" i="7"/>
  <c r="N308" i="7"/>
  <c r="O282" i="7"/>
  <c r="O157" i="7"/>
  <c r="O308" i="7"/>
  <c r="P282" i="7"/>
  <c r="P157" i="7"/>
  <c r="P308" i="7"/>
  <c r="Q282" i="7"/>
  <c r="Q157" i="7"/>
  <c r="Q308" i="7"/>
  <c r="R282" i="7"/>
  <c r="R157" i="7"/>
  <c r="R308" i="7"/>
  <c r="S282" i="7"/>
  <c r="S157" i="7"/>
  <c r="S308" i="7"/>
  <c r="T282" i="7"/>
  <c r="T157" i="7"/>
  <c r="T308" i="7"/>
  <c r="U282" i="7"/>
  <c r="U157" i="7"/>
  <c r="U308" i="7"/>
  <c r="V282" i="7"/>
  <c r="V157" i="7"/>
  <c r="V308" i="7"/>
  <c r="W282" i="7"/>
  <c r="W157" i="7"/>
  <c r="W308" i="7"/>
  <c r="X282" i="7"/>
  <c r="X157" i="7"/>
  <c r="X308" i="7"/>
  <c r="Y282" i="7"/>
  <c r="Y157" i="7"/>
  <c r="Y308" i="7"/>
  <c r="Z282" i="7"/>
  <c r="Z157" i="7"/>
  <c r="Z308" i="7"/>
  <c r="AC282" i="7"/>
  <c r="AC157" i="7"/>
  <c r="AC308" i="7"/>
  <c r="AD282" i="7"/>
  <c r="AD157" i="7"/>
  <c r="AD308" i="7"/>
  <c r="AE282" i="7"/>
  <c r="AE157" i="7"/>
  <c r="AE308" i="7"/>
  <c r="AF282" i="7"/>
  <c r="AF157" i="7"/>
  <c r="AF308" i="7"/>
  <c r="AG282" i="7"/>
  <c r="AG157" i="7"/>
  <c r="AG308" i="7"/>
  <c r="AH282" i="7"/>
  <c r="AH157" i="7"/>
  <c r="AH308" i="7"/>
  <c r="AI282" i="7"/>
  <c r="AI157" i="7"/>
  <c r="AI308" i="7"/>
  <c r="AJ282" i="7"/>
  <c r="AJ157" i="7"/>
  <c r="AJ308" i="7"/>
  <c r="AK282" i="7"/>
  <c r="AK157" i="7"/>
  <c r="AK308" i="7"/>
  <c r="AL282" i="7"/>
  <c r="AL157" i="7"/>
  <c r="AL308" i="7"/>
  <c r="AM282" i="7"/>
  <c r="AM157" i="7"/>
  <c r="AM308" i="7"/>
  <c r="AN282" i="7"/>
  <c r="AN157" i="7"/>
  <c r="AN308" i="7"/>
  <c r="AO282" i="7"/>
  <c r="AO157" i="7"/>
  <c r="AO308" i="7"/>
  <c r="AP282" i="7"/>
  <c r="AP157" i="7"/>
  <c r="AP308" i="7"/>
  <c r="AQ282" i="7"/>
  <c r="AQ157" i="7"/>
  <c r="AQ308" i="7"/>
  <c r="AR282" i="7"/>
  <c r="AR157" i="7"/>
  <c r="AR308" i="7"/>
  <c r="AS282" i="7"/>
  <c r="AS157" i="7"/>
  <c r="AS308" i="7"/>
  <c r="AT282" i="7"/>
  <c r="AT157" i="7"/>
  <c r="AT308" i="7"/>
  <c r="AU282" i="7"/>
  <c r="AU157" i="7"/>
  <c r="AU308" i="7"/>
  <c r="E231" i="7"/>
  <c r="E192" i="7"/>
  <c r="BA192" i="7"/>
  <c r="E195" i="7"/>
  <c r="BA195" i="7"/>
  <c r="AX231" i="7"/>
  <c r="BA231" i="7"/>
  <c r="AX160" i="7"/>
  <c r="BA160" i="7"/>
  <c r="L157" i="7"/>
  <c r="L308" i="7"/>
  <c r="AM323" i="7"/>
  <c r="U323" i="7"/>
  <c r="AN323" i="7"/>
  <c r="AJ323" i="7"/>
  <c r="V323" i="7"/>
  <c r="R323" i="7"/>
  <c r="AS323" i="7"/>
  <c r="AQ323" i="7"/>
  <c r="AO323" i="7"/>
  <c r="AK323" i="7"/>
  <c r="AI323" i="7"/>
  <c r="AG323" i="7"/>
  <c r="AC323" i="7"/>
  <c r="Y323" i="7"/>
  <c r="W323" i="7"/>
  <c r="S323" i="7"/>
  <c r="Q323" i="7"/>
  <c r="O323" i="7"/>
  <c r="AU323" i="7"/>
  <c r="AE323" i="7"/>
  <c r="M323" i="7"/>
  <c r="AT323" i="7"/>
  <c r="AR323" i="7"/>
  <c r="AP323" i="7"/>
  <c r="AL323" i="7"/>
  <c r="AH323" i="7"/>
  <c r="AF323" i="7"/>
  <c r="AD323" i="7"/>
  <c r="Z323" i="7"/>
  <c r="X323" i="7"/>
  <c r="T323" i="7"/>
  <c r="P323" i="7"/>
  <c r="N323" i="7"/>
  <c r="E302" i="7"/>
  <c r="BA302" i="7"/>
  <c r="E183" i="7"/>
  <c r="AZ183" i="7"/>
  <c r="AX302" i="7"/>
  <c r="E252" i="7"/>
  <c r="BA252" i="7"/>
  <c r="E246" i="7"/>
  <c r="E300" i="7"/>
  <c r="BA246" i="7"/>
  <c r="AX300" i="7"/>
  <c r="BA300" i="7"/>
  <c r="E211" i="7"/>
  <c r="AZ211" i="7"/>
  <c r="E208" i="7"/>
  <c r="AZ208" i="7"/>
  <c r="BA183" i="7"/>
  <c r="E151" i="7"/>
  <c r="AZ151" i="7"/>
  <c r="E149" i="7"/>
  <c r="AZ149" i="7"/>
  <c r="E147" i="7"/>
  <c r="AZ147" i="7"/>
  <c r="E152" i="7"/>
  <c r="AZ152" i="7"/>
  <c r="E150" i="7"/>
  <c r="AZ150" i="7"/>
  <c r="E148" i="7"/>
  <c r="AZ148" i="7"/>
  <c r="BA208" i="7"/>
  <c r="BA211" i="7"/>
  <c r="E153" i="7"/>
  <c r="AZ153" i="7"/>
  <c r="BA22" i="7"/>
  <c r="E97" i="7"/>
  <c r="BA97" i="7"/>
  <c r="BA153" i="7"/>
  <c r="BA148" i="7"/>
  <c r="BA150" i="7"/>
  <c r="BA152" i="7"/>
  <c r="BA147" i="7"/>
  <c r="BA149" i="7"/>
  <c r="BA151" i="7"/>
  <c r="E247" i="7"/>
  <c r="E259" i="7"/>
  <c r="E275" i="7"/>
  <c r="E283" i="7"/>
  <c r="BA47" i="7"/>
  <c r="BA53" i="7"/>
  <c r="BA58" i="7"/>
  <c r="BA60" i="7"/>
  <c r="BA63" i="7"/>
  <c r="BA12" i="7"/>
  <c r="BA247" i="7"/>
  <c r="BA42" i="7"/>
  <c r="AX275" i="7"/>
  <c r="BA275" i="7"/>
  <c r="AX283" i="7"/>
  <c r="BA283" i="7"/>
  <c r="AX259" i="7"/>
  <c r="BA259" i="7"/>
  <c r="E124" i="7"/>
  <c r="E122" i="7"/>
  <c r="AZ124" i="7"/>
  <c r="AX159" i="7"/>
  <c r="BA159" i="7"/>
  <c r="AZ142" i="7"/>
  <c r="AZ140" i="7"/>
  <c r="AZ104" i="7"/>
  <c r="AZ156" i="7"/>
  <c r="E105" i="7"/>
  <c r="AZ105" i="7"/>
  <c r="E109" i="7"/>
  <c r="AZ109" i="7"/>
  <c r="E106" i="7"/>
  <c r="AZ106" i="7"/>
  <c r="E108" i="7"/>
  <c r="AZ108" i="7"/>
  <c r="E110" i="7"/>
  <c r="AZ110" i="7"/>
  <c r="E112" i="7"/>
  <c r="AZ112" i="7"/>
  <c r="E114" i="7"/>
  <c r="AZ114" i="7"/>
  <c r="E116" i="7"/>
  <c r="AZ116" i="7"/>
  <c r="E118" i="7"/>
  <c r="AZ118" i="7"/>
  <c r="E143" i="7"/>
  <c r="AZ143" i="7"/>
  <c r="AZ145" i="7"/>
  <c r="AZ146" i="7"/>
  <c r="BA124" i="7"/>
  <c r="E107" i="7"/>
  <c r="AZ107" i="7"/>
  <c r="E111" i="7"/>
  <c r="AZ111" i="7"/>
  <c r="E113" i="7"/>
  <c r="AZ113" i="7"/>
  <c r="E115" i="7"/>
  <c r="AZ115" i="7"/>
  <c r="E117" i="7"/>
  <c r="AZ117" i="7"/>
  <c r="E144" i="7"/>
  <c r="AZ144" i="7"/>
  <c r="E156" i="7"/>
  <c r="E154" i="7"/>
  <c r="AZ154" i="7"/>
  <c r="E104" i="7"/>
  <c r="AZ103" i="7"/>
  <c r="E142" i="7"/>
  <c r="AZ122" i="7"/>
  <c r="E146" i="7"/>
  <c r="E145" i="7"/>
  <c r="E94" i="7"/>
  <c r="BA94" i="7"/>
  <c r="E93" i="7"/>
  <c r="BA93" i="7"/>
  <c r="E90" i="7"/>
  <c r="BA90" i="7"/>
  <c r="E91" i="7"/>
  <c r="BA91" i="7"/>
  <c r="E140" i="7"/>
  <c r="E103" i="7"/>
  <c r="BA144" i="7"/>
  <c r="BA117" i="7"/>
  <c r="BA115" i="7"/>
  <c r="BA113" i="7"/>
  <c r="BA111" i="7"/>
  <c r="BA107" i="7"/>
  <c r="BA140" i="7"/>
  <c r="BA142" i="7"/>
  <c r="BA103" i="7"/>
  <c r="BA104" i="7"/>
  <c r="BA145" i="7"/>
  <c r="BA146" i="7"/>
  <c r="BA154" i="7"/>
  <c r="BA156" i="7"/>
  <c r="BA122" i="7"/>
  <c r="BA143" i="7"/>
  <c r="BA118" i="7"/>
  <c r="BA116" i="7"/>
  <c r="BA114" i="7"/>
  <c r="BA112" i="7"/>
  <c r="BA110" i="7"/>
  <c r="BA108" i="7"/>
  <c r="BA106" i="7"/>
  <c r="BA109" i="7"/>
  <c r="BA105" i="7"/>
  <c r="AZ271" i="7"/>
  <c r="AZ249" i="7"/>
  <c r="AZ299" i="7"/>
  <c r="AZ303" i="7"/>
  <c r="E236" i="7"/>
  <c r="AZ287" i="7"/>
  <c r="AZ265" i="7"/>
  <c r="AZ278" i="7"/>
  <c r="AZ262" i="7"/>
  <c r="AZ284" i="7"/>
  <c r="AZ215" i="7"/>
  <c r="AZ178" i="7"/>
  <c r="AZ99" i="7"/>
  <c r="AZ269" i="7"/>
  <c r="AZ267" i="7"/>
  <c r="AZ280" i="7"/>
  <c r="AZ273" i="7"/>
  <c r="AZ263" i="7"/>
  <c r="E87" i="7"/>
  <c r="AZ87" i="7"/>
  <c r="E230" i="7"/>
  <c r="AX230" i="7"/>
  <c r="AZ230" i="7"/>
  <c r="E216" i="7"/>
  <c r="AX216" i="7"/>
  <c r="AZ216" i="7"/>
  <c r="AX236" i="7"/>
  <c r="BA236" i="7"/>
  <c r="E222" i="7"/>
  <c r="AX222" i="7"/>
  <c r="AZ222" i="7"/>
  <c r="E220" i="7"/>
  <c r="AX220" i="7"/>
  <c r="AZ220" i="7"/>
  <c r="E218" i="7"/>
  <c r="AX218" i="7"/>
  <c r="AZ218" i="7"/>
  <c r="E84" i="7"/>
  <c r="AZ84" i="7"/>
  <c r="E88" i="7"/>
  <c r="AZ88" i="7"/>
  <c r="E233" i="7"/>
  <c r="AX233" i="7"/>
  <c r="AZ233" i="7"/>
  <c r="E232" i="7"/>
  <c r="AX232" i="7"/>
  <c r="AZ232" i="7"/>
  <c r="E223" i="7"/>
  <c r="AX223" i="7"/>
  <c r="AZ223" i="7"/>
  <c r="E221" i="7"/>
  <c r="AX221" i="7"/>
  <c r="AZ221" i="7"/>
  <c r="E219" i="7"/>
  <c r="AX219" i="7"/>
  <c r="AZ219" i="7"/>
  <c r="E292" i="7"/>
  <c r="AZ292" i="7"/>
  <c r="E294" i="7"/>
  <c r="AZ294" i="7"/>
  <c r="E266" i="7"/>
  <c r="AZ266" i="7"/>
  <c r="E274" i="7"/>
  <c r="AZ274" i="7"/>
  <c r="E264" i="7"/>
  <c r="AZ264" i="7"/>
  <c r="E288" i="7"/>
  <c r="AZ288" i="7"/>
  <c r="E257" i="7"/>
  <c r="AZ257" i="7"/>
  <c r="E253" i="7"/>
  <c r="AZ253" i="7"/>
  <c r="E255" i="7"/>
  <c r="AZ255" i="7"/>
  <c r="E289" i="7"/>
  <c r="AZ289" i="7"/>
  <c r="E293" i="7"/>
  <c r="AZ293" i="7"/>
  <c r="E295" i="7"/>
  <c r="AZ295" i="7"/>
  <c r="E276" i="7"/>
  <c r="AZ276" i="7"/>
  <c r="E272" i="7"/>
  <c r="AZ272" i="7"/>
  <c r="E254" i="7"/>
  <c r="AZ254" i="7"/>
  <c r="E256" i="7"/>
  <c r="AZ256" i="7"/>
  <c r="E291" i="7"/>
  <c r="AZ291" i="7"/>
  <c r="E250" i="7"/>
  <c r="AZ250" i="7"/>
  <c r="E190" i="7"/>
  <c r="AZ190" i="7"/>
  <c r="AZ158" i="7"/>
  <c r="AZ162" i="7"/>
  <c r="AZ164" i="7"/>
  <c r="E191" i="7"/>
  <c r="AZ191" i="7"/>
  <c r="E179" i="7"/>
  <c r="AZ179" i="7"/>
  <c r="E205" i="7"/>
  <c r="AZ205" i="7"/>
  <c r="E207" i="7"/>
  <c r="AZ207" i="7"/>
  <c r="AZ166" i="7"/>
  <c r="E196" i="7"/>
  <c r="AZ196" i="7"/>
  <c r="E199" i="7"/>
  <c r="AZ199" i="7"/>
  <c r="E202" i="7"/>
  <c r="AZ202" i="7"/>
  <c r="E187" i="7"/>
  <c r="AZ187" i="7"/>
  <c r="E186" i="7"/>
  <c r="AZ186" i="7"/>
  <c r="E189" i="7"/>
  <c r="AZ189" i="7"/>
  <c r="E184" i="7"/>
  <c r="AZ184" i="7"/>
  <c r="E181" i="7"/>
  <c r="AZ181" i="7"/>
  <c r="AZ163" i="7"/>
  <c r="AZ165" i="7"/>
  <c r="E206" i="7"/>
  <c r="AZ206" i="7"/>
  <c r="E201" i="7"/>
  <c r="AZ201" i="7"/>
  <c r="E193" i="7"/>
  <c r="AZ193" i="7"/>
  <c r="E198" i="7"/>
  <c r="AZ198" i="7"/>
  <c r="E200" i="7"/>
  <c r="AZ200" i="7"/>
  <c r="E203" i="7"/>
  <c r="AZ203" i="7"/>
  <c r="E185" i="7"/>
  <c r="AZ185" i="7"/>
  <c r="E188" i="7"/>
  <c r="AZ188" i="7"/>
  <c r="E182" i="7"/>
  <c r="AZ182" i="7"/>
  <c r="E180" i="7"/>
  <c r="AZ180" i="7"/>
  <c r="E303" i="7"/>
  <c r="BA303" i="7"/>
  <c r="AZ301" i="7"/>
  <c r="E178" i="7"/>
  <c r="BA178" i="7"/>
  <c r="AZ286" i="7"/>
  <c r="AZ245" i="7"/>
  <c r="E99" i="7"/>
  <c r="AZ282" i="7"/>
  <c r="E287" i="7"/>
  <c r="BA287" i="7"/>
  <c r="E299" i="7"/>
  <c r="AZ298" i="7"/>
  <c r="E271" i="7"/>
  <c r="AZ270" i="7"/>
  <c r="E278" i="7"/>
  <c r="E215" i="7"/>
  <c r="E213" i="7"/>
  <c r="E240" i="7"/>
  <c r="E237" i="7"/>
  <c r="AZ279" i="7"/>
  <c r="E280" i="7"/>
  <c r="E279" i="7"/>
  <c r="E177" i="7"/>
  <c r="E269" i="7"/>
  <c r="E267" i="7"/>
  <c r="E284" i="7"/>
  <c r="E282" i="7"/>
  <c r="E265" i="7"/>
  <c r="AZ258" i="7"/>
  <c r="E262" i="7"/>
  <c r="E258" i="7"/>
  <c r="E249" i="7"/>
  <c r="E245" i="7"/>
  <c r="E263" i="7"/>
  <c r="E286" i="7"/>
  <c r="E273" i="7"/>
  <c r="AZ176" i="7"/>
  <c r="BA177" i="7"/>
  <c r="E176" i="7"/>
  <c r="BA99" i="7"/>
  <c r="BA215" i="7"/>
  <c r="AZ213" i="7"/>
  <c r="BA240" i="7"/>
  <c r="BA180" i="7"/>
  <c r="BA182" i="7"/>
  <c r="BA188" i="7"/>
  <c r="BA185" i="7"/>
  <c r="BA203" i="7"/>
  <c r="BA200" i="7"/>
  <c r="BA198" i="7"/>
  <c r="BA193" i="7"/>
  <c r="BA201" i="7"/>
  <c r="BA206" i="7"/>
  <c r="BA181" i="7"/>
  <c r="BA184" i="7"/>
  <c r="BA189" i="7"/>
  <c r="BA186" i="7"/>
  <c r="BA187" i="7"/>
  <c r="BA202" i="7"/>
  <c r="BA199" i="7"/>
  <c r="BA196" i="7"/>
  <c r="BA207" i="7"/>
  <c r="BA205" i="7"/>
  <c r="BA179" i="7"/>
  <c r="BA191" i="7"/>
  <c r="BA88" i="7"/>
  <c r="BA84" i="7"/>
  <c r="AZ83" i="7"/>
  <c r="BA219" i="7"/>
  <c r="BA221" i="7"/>
  <c r="BA223" i="7"/>
  <c r="BA232" i="7"/>
  <c r="BA233" i="7"/>
  <c r="BA218" i="7"/>
  <c r="BA220" i="7"/>
  <c r="BA222" i="7"/>
  <c r="BA216" i="7"/>
  <c r="BA230" i="7"/>
  <c r="BA87" i="7"/>
  <c r="AX280" i="7"/>
  <c r="BA280" i="7"/>
  <c r="AX271" i="7"/>
  <c r="BA271" i="7"/>
  <c r="AX299" i="7"/>
  <c r="BA299" i="7"/>
  <c r="BA245" i="7"/>
  <c r="BA249" i="7"/>
  <c r="AX265" i="7"/>
  <c r="BA265" i="7"/>
  <c r="AX269" i="7"/>
  <c r="BA269" i="7"/>
  <c r="AX291" i="7"/>
  <c r="BA291" i="7"/>
  <c r="AX272" i="7"/>
  <c r="BA272" i="7"/>
  <c r="AX276" i="7"/>
  <c r="BA276" i="7"/>
  <c r="AX295" i="7"/>
  <c r="BA295" i="7"/>
  <c r="AX293" i="7"/>
  <c r="BA293" i="7"/>
  <c r="AX289" i="7"/>
  <c r="BA289" i="7"/>
  <c r="AX288" i="7"/>
  <c r="BA288" i="7"/>
  <c r="AX274" i="7"/>
  <c r="BA274" i="7"/>
  <c r="AX266" i="7"/>
  <c r="BA266" i="7"/>
  <c r="AX294" i="7"/>
  <c r="BA294" i="7"/>
  <c r="AX292" i="7"/>
  <c r="BA292" i="7"/>
  <c r="BA250" i="7"/>
  <c r="BA256" i="7"/>
  <c r="BA254" i="7"/>
  <c r="BA255" i="7"/>
  <c r="BA253" i="7"/>
  <c r="BA257" i="7"/>
  <c r="BA264" i="7"/>
  <c r="AX262" i="7"/>
  <c r="BA262" i="7"/>
  <c r="AX284" i="7"/>
  <c r="BA284" i="7"/>
  <c r="AX278" i="7"/>
  <c r="BA278" i="7"/>
  <c r="AX165" i="7"/>
  <c r="BA165" i="7"/>
  <c r="AX162" i="7"/>
  <c r="BA162" i="7"/>
  <c r="BA190" i="7"/>
  <c r="AX163" i="7"/>
  <c r="BA163" i="7"/>
  <c r="AX166" i="7"/>
  <c r="BA166" i="7"/>
  <c r="AX164" i="7"/>
  <c r="BA164" i="7"/>
  <c r="E77" i="7"/>
  <c r="AZ77" i="7"/>
  <c r="E71" i="7"/>
  <c r="AZ71" i="7"/>
  <c r="E73" i="7"/>
  <c r="AZ73" i="7"/>
  <c r="AX215" i="7"/>
  <c r="AX240" i="7"/>
  <c r="AX287" i="7"/>
  <c r="BA286" i="7"/>
  <c r="AX303" i="7"/>
  <c r="E301" i="7"/>
  <c r="E298" i="7"/>
  <c r="E270" i="7"/>
  <c r="E212" i="7"/>
  <c r="E83" i="7"/>
  <c r="E82" i="7"/>
  <c r="AZ65" i="7"/>
  <c r="BA39" i="7"/>
  <c r="E157" i="7"/>
  <c r="BA176" i="7"/>
  <c r="AZ82" i="7"/>
  <c r="BA82" i="7"/>
  <c r="BA158" i="7"/>
  <c r="AX158" i="7"/>
  <c r="BA213" i="7"/>
  <c r="AZ54" i="7"/>
  <c r="AX245" i="7"/>
  <c r="BA83" i="7"/>
  <c r="AX279" i="7"/>
  <c r="BA279" i="7"/>
  <c r="AX298" i="7"/>
  <c r="BA298" i="7"/>
  <c r="AX301" i="7"/>
  <c r="BA301" i="7"/>
  <c r="AX237" i="7"/>
  <c r="BA237" i="7"/>
  <c r="AX267" i="7"/>
  <c r="BA267" i="7"/>
  <c r="AX270" i="7"/>
  <c r="BA270" i="7"/>
  <c r="AX263" i="7"/>
  <c r="BA263" i="7"/>
  <c r="AX273" i="7"/>
  <c r="BA273" i="7"/>
  <c r="AX258" i="7"/>
  <c r="BA258" i="7"/>
  <c r="AX282" i="7"/>
  <c r="BA282" i="7"/>
  <c r="E67" i="7"/>
  <c r="AZ67" i="7"/>
  <c r="AZ36" i="7"/>
  <c r="AZ57" i="7"/>
  <c r="E66" i="7"/>
  <c r="AZ66" i="7"/>
  <c r="E68" i="7"/>
  <c r="AZ68" i="7"/>
  <c r="BA73" i="7"/>
  <c r="BA71" i="7"/>
  <c r="BA77" i="7"/>
  <c r="AZ56" i="7"/>
  <c r="E69" i="7"/>
  <c r="AZ69" i="7"/>
  <c r="AZ212" i="7"/>
  <c r="AZ157" i="7"/>
  <c r="AX286" i="7"/>
  <c r="AX213" i="7"/>
  <c r="E65" i="7"/>
  <c r="AZ64" i="7"/>
  <c r="E64" i="7"/>
  <c r="BA157" i="7"/>
  <c r="BA212" i="7"/>
  <c r="BA54" i="7"/>
  <c r="BA64" i="7"/>
  <c r="BA65" i="7"/>
  <c r="BA69" i="7"/>
  <c r="BA56" i="7"/>
  <c r="BA68" i="7"/>
  <c r="BA66" i="7"/>
  <c r="BA57" i="7"/>
  <c r="BA36" i="7"/>
  <c r="BA67" i="7"/>
  <c r="AX176" i="7"/>
  <c r="AX212" i="7"/>
  <c r="BA34" i="7"/>
  <c r="BA32" i="7"/>
  <c r="BA28" i="7"/>
  <c r="BA26" i="7"/>
  <c r="BA16" i="7"/>
  <c r="E101" i="7"/>
  <c r="BA101" i="7"/>
  <c r="AZ126" i="7"/>
  <c r="E126" i="7"/>
  <c r="AZ138" i="7"/>
  <c r="AZ8" i="7"/>
  <c r="AZ10" i="7"/>
  <c r="AZ98" i="7"/>
  <c r="E127" i="7"/>
  <c r="AZ127" i="7"/>
  <c r="E121" i="7"/>
  <c r="AZ121" i="7"/>
  <c r="E139" i="7"/>
  <c r="AZ139" i="7"/>
  <c r="E120" i="7"/>
  <c r="E119" i="7"/>
  <c r="AZ120" i="7"/>
  <c r="AZ19" i="7"/>
  <c r="AZ24" i="7"/>
  <c r="AZ33" i="7"/>
  <c r="AZ35" i="7"/>
  <c r="E80" i="7"/>
  <c r="E78" i="7"/>
  <c r="AZ80" i="7"/>
  <c r="AZ18" i="7"/>
  <c r="AZ20" i="7"/>
  <c r="AZ25" i="7"/>
  <c r="AZ27" i="7"/>
  <c r="AX157" i="7"/>
  <c r="L323" i="7"/>
  <c r="AZ137" i="7"/>
  <c r="AZ125" i="7"/>
  <c r="AZ119" i="7"/>
  <c r="E138" i="7"/>
  <c r="E137" i="7"/>
  <c r="E100" i="7"/>
  <c r="E98" i="7"/>
  <c r="BA10" i="7"/>
  <c r="BA8" i="7"/>
  <c r="BA9" i="7"/>
  <c r="AZ78" i="7"/>
  <c r="BA78" i="7"/>
  <c r="BA100" i="7"/>
  <c r="BA137" i="7"/>
  <c r="BA138" i="7"/>
  <c r="BA119" i="7"/>
  <c r="BA120" i="7"/>
  <c r="BA139" i="7"/>
  <c r="BA121" i="7"/>
  <c r="BA127" i="7"/>
  <c r="BA27" i="7"/>
  <c r="BA25" i="7"/>
  <c r="BA20" i="7"/>
  <c r="BA18" i="7"/>
  <c r="BA80" i="7"/>
  <c r="BA35" i="7"/>
  <c r="BA33" i="7"/>
  <c r="BA24" i="7"/>
  <c r="BA19" i="7"/>
  <c r="AZ81" i="7"/>
  <c r="BA98" i="7"/>
  <c r="AZ173" i="7"/>
  <c r="BA173" i="7"/>
  <c r="AZ7" i="7"/>
  <c r="AZ41" i="7"/>
  <c r="BA41" i="7"/>
  <c r="BA126" i="7"/>
  <c r="E125" i="7"/>
  <c r="BA125" i="7"/>
  <c r="E81" i="7"/>
  <c r="E7" i="7"/>
  <c r="BA81" i="7"/>
  <c r="E308" i="7"/>
  <c r="BA7" i="7"/>
  <c r="BA308" i="7"/>
</calcChain>
</file>

<file path=xl/sharedStrings.xml><?xml version="1.0" encoding="utf-8"?>
<sst xmlns="http://schemas.openxmlformats.org/spreadsheetml/2006/main" count="2633" uniqueCount="1373">
  <si>
    <t>Hạ tầng kỹ thuật phía đông mương Phóng Thủy (bao gồm cả HTKT khu Đông đường Phùng Hưng) - Chuyển tiếp từ năm 2016</t>
  </si>
  <si>
    <t>Khu dân cư phía Đông Nam Cầu Rào (Chuyển tiếp từ năm 2016)</t>
  </si>
  <si>
    <t>Khu dân cư phía Tây Bắc đường Lê Lợi (Chuyển tiếp từ năm 2016)</t>
  </si>
  <si>
    <t>Đất ở gần cầu Nhật Lệ 2
(Chuyển tiếp từ năm 2016)</t>
  </si>
  <si>
    <t>Đất ở mới thôn Bắc Phú
(Chuyển tiếp từ năm 2016)</t>
  </si>
  <si>
    <t>Đất ở tại nông thôn khu vực Đồng Bịt Nương (Chuyển tiếp từ năm 2016)</t>
  </si>
  <si>
    <t>Xây dựng trụ sở làm việc và kho tang vật chi cục thi hành án dân sự (Chuyển tiếp từ năm 2016)</t>
  </si>
  <si>
    <t>Mở rộng trung tâm điều dưỡng luân phiên người có công tỉnh Quảng Bình (Chuyển tiếp từ năm 2016)</t>
  </si>
  <si>
    <t>Đường nối QL 12A vào khu căn cứ Khe Rôn (Chuyển tiếp từ năm 2016)</t>
  </si>
  <si>
    <t>Nâng cấp đê kè cửa sông Nhật Lệ (Chuyển tiếp từ năm 2016)</t>
  </si>
  <si>
    <t>Mở rộng Nhà thờ giáo họ Phong Lan
(Chuyển tiếp từ năm 2016)</t>
  </si>
  <si>
    <t>Mở rộng Nhà thờ giáo họ Phong Phú
(Chuyển tiếp từ năm 2016)</t>
  </si>
  <si>
    <t>Mở rộng nhà thờ giáo xứ Tam Trang (Chuyển tiếp từ năm 2016)</t>
  </si>
  <si>
    <t>Đất ở đô thị (Chuyển tiếp từ năm 2016)</t>
  </si>
  <si>
    <t>Khu đất ở Đồng Xanh
(Chuyển tiếp từ năm 2016)</t>
  </si>
  <si>
    <t>Bảo hiểm xã hội huyện Tuyên Hóa (Chuyển tiếp từ năm 2016)</t>
  </si>
  <si>
    <t>Trụ sở Tòa án TP.Đồng Hới
(Chuyển tiếp từ năm 2016)</t>
  </si>
  <si>
    <t>Trạm Kiểm lâm Dân Hóa
(Chuyển tiếp từ năm 2016)</t>
  </si>
  <si>
    <t>Trụ sở trạm thủy văn Đồng Hới
(Chuyển tiếp từ năm 2016)</t>
  </si>
  <si>
    <t>Bến xe trung tâm phía Nam Đồng Hới
(Chuyển tiếp từ năm 2016)</t>
  </si>
  <si>
    <t>Dự án củng cố, nâng cấp đê,
kè cửa sông Lệ Kỳ
(Chuyển tiếp từ năm 2016)</t>
  </si>
  <si>
    <t>Xã Vĩnh Ninh,
Xã Lương Ninh,
Xã Đức Ninh,
Phường Phú Hải,
Phường Hải Đình</t>
  </si>
  <si>
    <t>Thành phố
Đồng Hới,
Huyện
Quảng Ninh</t>
  </si>
  <si>
    <t>Xã Vĩnh Ninh,
Xã Hàm Ninh,
Xã Võ Ninh.</t>
  </si>
  <si>
    <t>Hệ thống kênh mương
và đập tràn hồ Troóc Trâu</t>
  </si>
  <si>
    <t>Mở rộng Trung tâm GDTX
 (Chuyển tiếp từ năm 2016)</t>
  </si>
  <si>
    <t>Chợ Phú Hải
(Chuyển tiếp từ năm 2016)</t>
  </si>
  <si>
    <t>Chợ Lộc Ninh
(Chuyển tiếp từ năm 2016)</t>
  </si>
  <si>
    <t xml:space="preserve"> Mở rộng chùa Hoằng Phúc
(Chuyển tiếp từ năm 2016)</t>
  </si>
  <si>
    <t>Nhà sinh hoạt cộng đồng Tổ dân phố 14  (Chuyển tiếp từ năm 2016)</t>
  </si>
  <si>
    <t>Trạm thú y Quảng Trạch
 (Chuyển tiếp từ năm 2016)</t>
  </si>
  <si>
    <t>Văn phòng đại diện Báo Đại Đoàn Kết
 (Chuyển tiếp từ năm 2016)</t>
  </si>
  <si>
    <t>Trung tâm bồi dưỡng nghiệp vụ
của Kho bạc nhà nước
(Chuyển tiếp từ năm 2016).</t>
  </si>
  <si>
    <t>Các xã,
phường, thị trấn</t>
  </si>
  <si>
    <t>Các huyện, thị xã, thành phố</t>
  </si>
  <si>
    <t>Các điểm quan trắc tài nguyên
nước dưới đất của Bộ TNMT</t>
  </si>
  <si>
    <t>Xã
Lâm Thủy</t>
  </si>
  <si>
    <t>Ngân hàng nhà nước Việt Nam - chi nhánh Quảng Bình
(Chuyển tiếp từ năm 2016)</t>
  </si>
  <si>
    <t>Xã
Quảng Kim</t>
  </si>
  <si>
    <t>Trung tâm dạy nghề huyện Quảng Trạch (Chuyển tiếp từ năm 2016)</t>
  </si>
  <si>
    <t>Bệnh viện sản nhi
(Chuyển tiếp từ năm 2016)</t>
  </si>
  <si>
    <t>Mở rộng Trường Trung cấp y</t>
  </si>
  <si>
    <t>Trạm y tế xã Lộc Thủy
(Chuyển tiếp từ năm 2016)</t>
  </si>
  <si>
    <t>Đất xử lý chôn lấp rác thải
 (Chuyển tiếp từ năm 2016)</t>
  </si>
  <si>
    <t xml:space="preserve">Đất xử lý chôn lấp rác thải
(Chuyển tiếp từ năm 2016) </t>
  </si>
  <si>
    <t>Cụm tượng đài Giao thông vận tải
(Chuyển tiếp từ năm 2016)</t>
  </si>
  <si>
    <t>Mở rộng nhà thờ Hội Nghĩa
(Chuyển tiếp từ năm 2016)</t>
  </si>
  <si>
    <t>Đá sét làm nguyên liệu xi măng
của Công ty VICEM Hải Vân
(Chuyển tiếp từ năm 2016)</t>
  </si>
  <si>
    <t>70</t>
  </si>
  <si>
    <t>Đất ở</t>
  </si>
  <si>
    <t>Khu di tích lịch sử hang lèn Hà</t>
  </si>
  <si>
    <t>Xã Thanh Hóa</t>
  </si>
  <si>
    <t>Khoáng sản</t>
  </si>
  <si>
    <t>Nhà sinh hoạt cộng đồng
thôn Bình Minh</t>
  </si>
  <si>
    <t>Trụ sở UBND phường Bắc Lý
nhà văn hóa phường</t>
  </si>
  <si>
    <t>Hệ thống trụ cột và đường dây điện thuộc Dự án Nâng cao hiệu quả năng lượng khu vực nông thôn tỉnh Quảng Bình (dạng tuyến)</t>
  </si>
  <si>
    <t>Hệ thống trụ cột và đường dây điện thuộc Dự án Tiểu dự án cải tạo và nâng cấp lưới điện phân phối tỉnh Quảng Bình (dạng tuyến)</t>
  </si>
  <si>
    <t>Đường ra biên giới từ bản Trung Sơn đến bản Dốc Mây và đến cột mốc 552</t>
  </si>
  <si>
    <t>Xã
Trường Sơn</t>
  </si>
  <si>
    <t>Trụ sở làm việc Chi cục quản lý
chất lượng Nông lâm thủy sản</t>
  </si>
  <si>
    <t>Trụ sở Đội quản lý thị trường số 6</t>
  </si>
  <si>
    <t>Trụ sở Viễn Thông Quảng Ninh</t>
  </si>
  <si>
    <t>Trụ sở Viễn thông
huyện Quảng Trạch</t>
  </si>
  <si>
    <t>Trường mầm non xã Xuân Thuỷ</t>
  </si>
  <si>
    <t>Khu nghĩa địa để GPMB
khu Trung tâm huyện Quảng Trạch
(Chuyển tiếp từ năm 2016)</t>
  </si>
  <si>
    <t>Xây dựng hạ tầng khu nghĩa địa phục vụ GPMB Khu công nghiệp Tây Bắc Quán Hàu (Chuyển tiếp từ năm 2016)</t>
  </si>
  <si>
    <t>Trụ sở cơ quan thị trấn mới</t>
  </si>
  <si>
    <t>Xã
Quảng Lộc</t>
  </si>
  <si>
    <t>Đất ở tại nông thôn
(Chuyển tiếp năm 2016)</t>
  </si>
  <si>
    <t>Đất ở tại đô thị vùng Đồng Hang
(Chuyển tiếp từ năm 2016)</t>
  </si>
  <si>
    <t>Đất ở tại đô thị vùng ruộng Nhất</t>
  </si>
  <si>
    <t>Trụ sở làm việc Trung tâm
Khuyến nông - Khuyến ngư tỉnh</t>
  </si>
  <si>
    <t>Phường
Quảng Phúc</t>
  </si>
  <si>
    <t>Phường
Quảng Phong</t>
  </si>
  <si>
    <t>Phường
Quảng Thọ</t>
  </si>
  <si>
    <t>Phường
Quảng Long</t>
  </si>
  <si>
    <t>Xã
Dân Hoá</t>
  </si>
  <si>
    <t>Xã
Yên Hóa</t>
  </si>
  <si>
    <t>Xã Xuân Thủy</t>
  </si>
  <si>
    <t>Xã Trọng Hóa</t>
  </si>
  <si>
    <t>Đường giao thông nối Quốc lộ 1A vào khu lưu niệm Đại tướng
Võ Nguyên Giáp
(Chuyển tiếp từ năm 2016)</t>
  </si>
  <si>
    <t>71</t>
  </si>
  <si>
    <t>72</t>
  </si>
  <si>
    <t>73</t>
  </si>
  <si>
    <t>Đường giao thông ngoài dự án đầu tư quần thể Resort FLC (nối từ đường tránh lũ đến bờ biển)</t>
  </si>
  <si>
    <t>A. CÁC DỰ ÁN THU HỒI ĐẤT  ĐỒNG THỜI CHUYỂN MỤC ĐÍCH SỬ DỤNG ĐẤT TRỒNG LÚA, RỪNG PHÒNG HỘ, RỪNG ĐẶC DỤNG</t>
  </si>
  <si>
    <t>B. CÁC DỰ ÁN THU HỒI ĐẤT KHÔNG CHUYỂN MỤC ĐÍCH SỬ DỤNG
ĐẤT TRỒNG LÚA, ĐẤT RỪNG PHÒNG HỘ, ĐẤT RỪNG ĐẶC DỤNG</t>
  </si>
  <si>
    <t>Khu nhà ở thương mại xã Nhân Trạch</t>
  </si>
  <si>
    <t>Nhà bảo vệ đàn voọc</t>
  </si>
  <si>
    <t>Đất nông nghiệp</t>
  </si>
  <si>
    <t>Trạm nhân nuôi, bảo tồn
(bán hoang dã) Gà lô lam mào trắng</t>
  </si>
  <si>
    <t>Xã Kim Thủy</t>
  </si>
  <si>
    <t>DANH MỤC DỰ ÁN THU HỒI ĐẤT, CHUYỂN MỤC ĐÍCH SỬ DỤNG ĐẤT</t>
  </si>
  <si>
    <t>Xã Phú Thủy</t>
  </si>
  <si>
    <t>Đường giao thông nối từ đường 16 đến nhánh Đông đường Hồ Chí Minh (Chuyển tiếp từ năm 2016)</t>
  </si>
  <si>
    <t>Đường ra biên giới từ Km 58, đường tỉnh 562 (đường 20) đến bản Aky và đến cột mốc 547
(Chuyển tiếp từ năm 2016)</t>
  </si>
  <si>
    <t>Đường ra biên giới từ bản Cóc đi cột mốc 537 (Chuyển tiếp từ năm 2016)</t>
  </si>
  <si>
    <t>Xã
Quang Phú</t>
  </si>
  <si>
    <t>Nhà thờ giáo họ Trừng Hải</t>
  </si>
  <si>
    <t>74</t>
  </si>
  <si>
    <t>75</t>
  </si>
  <si>
    <t>76</t>
  </si>
  <si>
    <t>77</t>
  </si>
  <si>
    <t>78</t>
  </si>
  <si>
    <t>Đất có di tích lịch sử - văn hóa</t>
  </si>
  <si>
    <t>Cụm công nghiệp Quang Phú
(Chuyển tiếp từ năm 2016)</t>
  </si>
  <si>
    <t>Chùa Cảnh Tiên</t>
  </si>
  <si>
    <t>Đất ở tại đô thị vùng Đá Lả (TK 6)</t>
  </si>
  <si>
    <t>Đất ở nông thôn vùng Sũng,
Hà Thiệp - Bắc Ninh</t>
  </si>
  <si>
    <t>Đất ở nông thôn (Vùng Màu, Vùng Rịch, thôn Đắc Thắng, vùng Mậu Hai thôn Hiển Vinh, Dinh Mười III)</t>
  </si>
  <si>
    <t>Xã Quảng Châu</t>
  </si>
  <si>
    <t>Xã
Quảng Phương</t>
  </si>
  <si>
    <t>Xã Quảng Đông</t>
  </si>
  <si>
    <t>Xã Quảng Phú</t>
  </si>
  <si>
    <t>Xã Lê Hóa,
xã Kim Hóa</t>
  </si>
  <si>
    <t>Xã 
Quảng Phương</t>
  </si>
  <si>
    <t>Xã Lộc Thủy</t>
  </si>
  <si>
    <t>Xã Hóa Tiến</t>
  </si>
  <si>
    <t>Xa Quảng Tiên</t>
  </si>
  <si>
    <t>Xã Cảnh Hóa</t>
  </si>
  <si>
    <t>Xã
Dương Thủy</t>
  </si>
  <si>
    <t>Xã
Sơn Thủy</t>
  </si>
  <si>
    <t>Xã 
Xuân Thủy</t>
  </si>
  <si>
    <t>Xã
Thái Thủy</t>
  </si>
  <si>
    <t>Xã
Mỹ Thủy</t>
  </si>
  <si>
    <t>Xã
Phong Thủy</t>
  </si>
  <si>
    <t>Xã
Lộc Thủy</t>
  </si>
  <si>
    <t>Xã
Quảng Hòa</t>
  </si>
  <si>
    <t>Xã
Quảng Sơn</t>
  </si>
  <si>
    <t>Xã Trường Thủy</t>
  </si>
  <si>
    <t>Xã Phong Thủy</t>
  </si>
  <si>
    <t>Xã An Thủy</t>
  </si>
  <si>
    <t>Xã Dương Thủy</t>
  </si>
  <si>
    <t>Xã Yên Hóa</t>
  </si>
  <si>
    <t>Kè cửa sông Nhật Lệ</t>
  </si>
  <si>
    <t>Xã
Bảo Ninh</t>
  </si>
  <si>
    <t>Xã Thuận Đức,
phường Đồng Sơn</t>
  </si>
  <si>
    <t>Trại thực nghiệm Võ Ninh</t>
  </si>
  <si>
    <t>Xã 
Võ Ninh</t>
  </si>
  <si>
    <t>Xã Trường Sơn</t>
  </si>
  <si>
    <t>Đất ở đô thị Tổ dân phố 8</t>
  </si>
  <si>
    <t>Kè chống sạt lở cửa sông Thanh Ba đoạn qua xã Thanh Trạch, huyện Bố Trạch (Đê, kè Thanh Khê)</t>
  </si>
  <si>
    <t>Xã
Thanh Trạch</t>
  </si>
  <si>
    <t>Xã Lương Ninh,
Xã Vĩnh Ninh.</t>
  </si>
  <si>
    <t>55</t>
  </si>
  <si>
    <t>HTKT khu đất ở tổ dân phố
9, 10 phường Bắc Lý
(Chuyển tiếp từ năm 2016)</t>
  </si>
  <si>
    <t>Mở rộng Trụ sở UBND phường Đức Ninh Đông (Chuyển tiếp từ năm 2016)</t>
  </si>
  <si>
    <t>Trụ sở làm việc của Trung tâm y tế
dự phòng tỉnh Quảng Bình
(Chuyển tiếp từ năm 2016)</t>
  </si>
  <si>
    <t xml:space="preserve">Khu dân cư phía Đông
nút giao thông Bắc Lý </t>
  </si>
  <si>
    <t>Trung tâm phòng tránh thiên tai tỉnh</t>
  </si>
  <si>
    <t>Mở rộng nhà thờ họ
Đạo Thôn Thanh Hải</t>
  </si>
  <si>
    <t>Mở rộng nhà thờ giáo xứ Gia Hưng</t>
  </si>
  <si>
    <t>Nhà sinh hoạt cộng đồng TDP 5</t>
  </si>
  <si>
    <t>Đài truyền thanh, truyền hình
huyện Quảng Trạch</t>
  </si>
  <si>
    <t>Tượng đài và Công viên
Võ Nguyên Giáp</t>
  </si>
  <si>
    <t>Xã Quảng Hưng</t>
  </si>
  <si>
    <t>Đất ở tại nông thôn
(Chuyển tiếp năm 2016)</t>
  </si>
  <si>
    <t>Khu nhà ở thương mại tại Đồng Trụ</t>
  </si>
  <si>
    <t>Đất ở đô thị đồng Cồn Voi, Bàu Su,
Vĩnh Tèn, Đồng Cồn, Cồn Đò</t>
  </si>
  <si>
    <t>Khu nhà ở thương mại</t>
  </si>
  <si>
    <t>Khu nhà ở thương mại Cồn Trơng</t>
  </si>
  <si>
    <t>Đất ở tại đô thị phía Tây Nam
đường quy hoạch 27m</t>
  </si>
  <si>
    <t>Xã
Quảng Văn</t>
  </si>
  <si>
    <t>Đất ở tại nông thôn
phía Đông cầu Quảng Hải</t>
  </si>
  <si>
    <t>Xã Quảng Hải</t>
  </si>
  <si>
    <t>Khu nhà ở thương mại Tây Trung tâm huyện lỵ huyện Quảng Trạch</t>
  </si>
  <si>
    <t>Khu nhà ở khu vực hồ Khe Duyên</t>
  </si>
  <si>
    <t>Khu nhà ở thương mại phía Tây đường Quốc lộ 1A, đoạn từ đường F325 đến đường quy hoạch rộng 36m nối Lộc Ninh, Quang Phú với KCN</t>
  </si>
  <si>
    <t>58</t>
  </si>
  <si>
    <t>59</t>
  </si>
  <si>
    <t>79</t>
  </si>
  <si>
    <t>80</t>
  </si>
  <si>
    <t>81</t>
  </si>
  <si>
    <t>82</t>
  </si>
  <si>
    <t>83</t>
  </si>
  <si>
    <t>84</t>
  </si>
  <si>
    <t>85</t>
  </si>
  <si>
    <t>IV.1</t>
  </si>
  <si>
    <t>IV.2</t>
  </si>
  <si>
    <t>IV.3</t>
  </si>
  <si>
    <t>IV.5</t>
  </si>
  <si>
    <t>IV.6</t>
  </si>
  <si>
    <t>IV.7</t>
  </si>
  <si>
    <t>IV.8</t>
  </si>
  <si>
    <t>IV.9</t>
  </si>
  <si>
    <t>Khu nhà ở thương mại Lòi Chòi</t>
  </si>
  <si>
    <t>Thị trấn
Hoàn Lão</t>
  </si>
  <si>
    <t>NN</t>
  </si>
  <si>
    <t>Phát triển quỹ đất ở (dự kiến theo điều chỉnh quy hoạch xây dựng thị trấn Kiến Giang và vùng phụ cận)</t>
  </si>
  <si>
    <t>Phường Phú Hải, phường
Đức Ninh Đông,
xã Đức Ninh</t>
  </si>
  <si>
    <t>Khu dân cư phía Tây đường Hữu Nghị (phía Đông khu dân cư hiện có)</t>
  </si>
  <si>
    <t>HTKT khu dân cư ven sông Lệ Kỳ - xung quanh bệnh viện Đa khoa Đồng Hới (Chuyển tiếp từ năm 2016)</t>
  </si>
  <si>
    <t>Thành ủy, HĐND-UBND thành phố</t>
  </si>
  <si>
    <t>Đường 15 m từ nghĩa trang Liệt sỹ đến Tổ dân phố Nam Bắc Hồng</t>
  </si>
  <si>
    <t>Đường giao thông 22,5m nối từ cầu Nhật Lệ 2 đến Quốc lộ 1A</t>
  </si>
  <si>
    <t>Trường mầm non thôn Xuân Sơn</t>
  </si>
  <si>
    <t>Trường mầm non thôn Cù Lạc 1</t>
  </si>
  <si>
    <t>Trường tiểu học Trường Thuỷ</t>
  </si>
  <si>
    <t>Đất ở khu vực sau đồi Bưu Điện cũ</t>
  </si>
  <si>
    <t>Trụ sở làm việc của Ban quản lý
dự án thanh niên lập nghiệp</t>
  </si>
  <si>
    <t>Trạm quản lý luồng Hòn La và Đèn báo cảng của tổng công ty bảo đảm an toàn hàng hải
(Chuyển tiếp từ năm 2016)</t>
  </si>
  <si>
    <t>Trụ sở Trạm kiểm lâm Quảng Phú</t>
  </si>
  <si>
    <t>Trụ sở Chi cục
Hải quan cửa khẩu Cà Roòng</t>
  </si>
  <si>
    <t>Trung tâm vì sự phát triển phụ nữ Bắc Trung Bộ của Trung ương hội liên hiệp phụ nữ Việt Nam</t>
  </si>
  <si>
    <t>Trạm Kiểm lâm Trường Xuân</t>
  </si>
  <si>
    <t>Trạm Kiểm lâm Trường Sơn</t>
  </si>
  <si>
    <t>Trụ sở Trạm Kiểm lâm Chút Mút</t>
  </si>
  <si>
    <t>Đất giao thông phía Tây Nam
khu huyện lỵ (TN2)</t>
  </si>
  <si>
    <t>Đất giao thông phía Tây Bắc
khu huyện lỵ (TB1)</t>
  </si>
  <si>
    <t>Cải tạo, sửa chữa đập Khe Nèng</t>
  </si>
  <si>
    <t>Sửa chữa, nâng cấp và xây dựng
đập dâng Rào Nan</t>
  </si>
  <si>
    <t>Khối trường Tiểu học
và Trung học cơ sở</t>
  </si>
  <si>
    <t>IV.4</t>
  </si>
  <si>
    <t>Nhà sinh hoạt cộng đồng TDP 7</t>
  </si>
  <si>
    <t>Nhà máy xử lý rác thải sinh hoạt</t>
  </si>
  <si>
    <t>Xã Quảng Lưu,
Xã Quảng Tiến</t>
  </si>
  <si>
    <t>Lò đốt rác tập trung xã Mai Hóa</t>
  </si>
  <si>
    <t>Đường điện nông thôn từ lưới điện quốc gia tỉnh Quảng Bình</t>
  </si>
  <si>
    <t>Xã Cao Quảng,
Xã Nam Hóa,
Xã Thanh Hóa</t>
  </si>
  <si>
    <t>Khu đất ở thương mại</t>
  </si>
  <si>
    <t>xã Xuân Thủy,
xã Cam Thủy,
xã Mỹ Thủy</t>
  </si>
  <si>
    <t>Tạo quỹ đất ở thương mại</t>
  </si>
  <si>
    <t>Chợ đầu mối thủy sản</t>
  </si>
  <si>
    <t>phường
Quảng Phúc</t>
  </si>
  <si>
    <t>Cầu tàu phường Quảng Phúc</t>
  </si>
  <si>
    <t>65</t>
  </si>
  <si>
    <t>66</t>
  </si>
  <si>
    <t>86</t>
  </si>
  <si>
    <t>87</t>
  </si>
  <si>
    <t>X</t>
  </si>
  <si>
    <t>Dự án Hồ điều hòa Trung tâm và Công viên cây xanh thị xã Ba Đồn</t>
  </si>
  <si>
    <t>Xã
Trường Xuân</t>
  </si>
  <si>
    <t>128</t>
  </si>
  <si>
    <t>Đất ở tại đô thị khu dân cư
Nam đường Hùng Vương</t>
  </si>
  <si>
    <t>Khu nhà ở thương mại Đông Nam Trung tâm huyện lỵ huyện Quảng Trạch</t>
  </si>
  <si>
    <t>Mở rộng khuôn viên
Trụ sở UBND xã Thạch Hóa</t>
  </si>
  <si>
    <t>Ban quản lý các công trình
công cộng huyện Quảng Trạch</t>
  </si>
  <si>
    <t>Đường giao thông tránh lũ
bản Khe Dây đi bản Khe Ngang</t>
  </si>
  <si>
    <t>Sửa chữa, nâng cấp bảo đảm an toàn hồ chứa nước Phú Vinh</t>
  </si>
  <si>
    <t>Trường Mầm non xã</t>
  </si>
  <si>
    <t>Trường Mầm non Quảng Kim
(Chuyển tiếp từ năm 2016)</t>
  </si>
  <si>
    <t>Trường Mầm non Nam Lý</t>
  </si>
  <si>
    <t>Mở rộng Trường Tiểu học Phú Hải</t>
  </si>
  <si>
    <t>Khu nhà ở thương mại
phía Nam TDP Mỹ Hòa</t>
  </si>
  <si>
    <t>67</t>
  </si>
  <si>
    <t>88</t>
  </si>
  <si>
    <t>Tổng cộng (A+B): 264 dự án</t>
  </si>
  <si>
    <t>(Kèm theo Tờ trình số         /TTr-UBND ngày     tháng       năm 2016 của UBND tỉnh Quảng Bình)</t>
  </si>
  <si>
    <t>Đất giao thông phía Nam (bám theo đường 25m phía nam trục đường N2) KTT huyện lỵ mới (KON;2017)</t>
  </si>
  <si>
    <t>Đá sét làm nguyên liệu xi măng
của Công ty Cosevco I</t>
  </si>
  <si>
    <t>Đất trồng lúa</t>
  </si>
  <si>
    <t>Đất nuôi trồng thủy sản</t>
  </si>
  <si>
    <t>Đất ở tại nông thôn</t>
  </si>
  <si>
    <t>Đất ở tại đô thị</t>
  </si>
  <si>
    <t>DGT</t>
  </si>
  <si>
    <t>DTL</t>
  </si>
  <si>
    <t>DNL</t>
  </si>
  <si>
    <t>DYT</t>
  </si>
  <si>
    <t>DGD</t>
  </si>
  <si>
    <t>DVH</t>
  </si>
  <si>
    <t>DTT</t>
  </si>
  <si>
    <t>DCH</t>
  </si>
  <si>
    <t>Đất khu vui chơi giải trí công cộng</t>
  </si>
  <si>
    <t>1.1</t>
  </si>
  <si>
    <t>CAN</t>
  </si>
  <si>
    <t>Phường Đồng Phú</t>
  </si>
  <si>
    <t>1.1.1.2</t>
  </si>
  <si>
    <t>Phòng PA69</t>
  </si>
  <si>
    <t>1.1.1.3</t>
  </si>
  <si>
    <t>Mở rộng công an phường</t>
  </si>
  <si>
    <t>Phường Đức Ninh Đông</t>
  </si>
  <si>
    <t>Tờ BĐ 5, TS 165 đến 168.</t>
  </si>
  <si>
    <t>Phường Nam Lý</t>
  </si>
  <si>
    <t>Xã Bảo Ninh</t>
  </si>
  <si>
    <t>bs</t>
  </si>
  <si>
    <t>CQP</t>
  </si>
  <si>
    <t>Phường Bắc Lý</t>
  </si>
  <si>
    <t>Xã Lộc Ninh</t>
  </si>
  <si>
    <t>SKK</t>
  </si>
  <si>
    <t>1.2.1.2</t>
  </si>
  <si>
    <t>Khu công nghiệp Bắc Đồng Hới</t>
  </si>
  <si>
    <t>Xã Thuận Đức</t>
  </si>
  <si>
    <t>1.2.1.3</t>
  </si>
  <si>
    <t>Dự án nâng cấp mở rộng đoạn Bùng-Vạn Ninh thuộc dự án đường cao tốc Bắc Nam đoạn qua tỉnh QB</t>
  </si>
  <si>
    <t>Các xã, phường: Thuận Đức, Đồng Sơn, Nghĩa Ninh</t>
  </si>
  <si>
    <t>Đường ven biển</t>
  </si>
  <si>
    <t>1.2.2.1</t>
  </si>
  <si>
    <t>Mở rộng cụm công nghiệp Phú Hải</t>
  </si>
  <si>
    <t>Phường Phú Hải</t>
  </si>
  <si>
    <t>TBĐ 32 TS 38 đến 40, 43 đến 48; TBĐ 33 TS 29, 31, 33; TBĐ 37 TS 1, 2, 4 đến 6, 8, 10 đến 13, 16, 36</t>
  </si>
  <si>
    <t>SKN</t>
  </si>
  <si>
    <t>Phường Bắc Nghĩa</t>
  </si>
  <si>
    <t>1.2.2.3</t>
  </si>
  <si>
    <t>Cụm tiểu thủ công nghiệp (Dọc hai bên đường tránh Quốc lộ 1A đoạn qua thành phố Đồng Hới)</t>
  </si>
  <si>
    <t>Phường Bắc Lý, Phường Nam Lý</t>
  </si>
  <si>
    <t>Xã Đức Ninh</t>
  </si>
  <si>
    <t>Xã Nghĩa Ninh</t>
  </si>
  <si>
    <t>Xã Quang Phú</t>
  </si>
  <si>
    <t>1.2.2.9</t>
  </si>
  <si>
    <t>Cụm công nghiệp Cồn Thầm</t>
  </si>
  <si>
    <t>2.1</t>
  </si>
  <si>
    <t>2.1.1</t>
  </si>
  <si>
    <t>2.1.1.1</t>
  </si>
  <si>
    <t>Đất giao thông</t>
  </si>
  <si>
    <t>2.1.1.1.1</t>
  </si>
  <si>
    <t>Trục đường chính Đông - Tây phía Nam TP Đồng Hới (nối từ phía Tây cầu Nhật Lệ 2 đến đường Hồ Chía Minh nhánh Đông)</t>
  </si>
  <si>
    <t>Các xã, phường: Phú Hải, Đức Ninh Đông, Đức Ninh, Bắc Nghĩa, Nghĩa Ninh</t>
  </si>
  <si>
    <t>2.1.1.1.2</t>
  </si>
  <si>
    <t>Bến xe trung tâm phía Nam Đồng Hới</t>
  </si>
  <si>
    <t>TBĐ 34 TS 5, 6,49, 57, 63, 64, 71, 72, 74 đến 76, 78, 83, 69, 55, 50, 89, 105, 73; TBĐ 39 TS 7, 15, 27, 26, 34</t>
  </si>
  <si>
    <t>2.1.1.1.4</t>
  </si>
  <si>
    <t>Đường 15 m tử nghĩa trang Liệt sỹ đến Tổ dân phố Nam Bắc Hồng</t>
  </si>
  <si>
    <t>TBĐ 32 TS 14, 18, 19, 28, 30; TBĐ 33 TS 18, 29, 33; TBĐ 38 TS 1, 3, 5, 8, 18, 49, 50; TBĐ 43 TS 2, 31, 47 đến 49, 68, 69, 82 đến 84, 105 đến 107, 156 đến 158, 168,130 đến 132, 133 đến 135, 159, 160, 169 đến 172, 244 đến 246, 197 đến 199, 227 đến 230; TBĐ 48, 53, 54, 58</t>
  </si>
  <si>
    <t>2.1.1.1.6</t>
  </si>
  <si>
    <t>Đường Trần Hưng Đạo kéo dài từ chợ Ga đến đường Hồ Chí Minh Nhánh Đông</t>
  </si>
  <si>
    <t>Phường Nam Lý, Bắc Nghĩa, Đồng Sơn</t>
  </si>
  <si>
    <t>2.1.1.1.13</t>
  </si>
  <si>
    <t>Đường giao thông 22,5 nối từ cầu Nhật Lệ 2 đến Quốc lộ 1A</t>
  </si>
  <si>
    <t>Đất thủy lợi</t>
  </si>
  <si>
    <t>2.1.1.2.1</t>
  </si>
  <si>
    <t>Dự án củng cố, nâng cấp đê, kè cửa sông</t>
  </si>
  <si>
    <t>2.1.1.3</t>
  </si>
  <si>
    <t>Đất công trình năng lượng</t>
  </si>
  <si>
    <t>Công trình cấp điện thành phố Đồng Hới</t>
  </si>
  <si>
    <t>Các xã, phường</t>
  </si>
  <si>
    <t>2.1.1.6</t>
  </si>
  <si>
    <t>Đất xây dựng cơ sở giáo dục và đào tạo</t>
  </si>
  <si>
    <t>2.1.1.6.1</t>
  </si>
  <si>
    <t>Mở rộng trường tiểu học Đồng Phú</t>
  </si>
  <si>
    <t>2.1.1.6.2</t>
  </si>
  <si>
    <t>Xây dựng mới Trường THPT Đào Duy Từ</t>
  </si>
  <si>
    <t>TBĐ 14 TS 38 đến 45, 60 đến 65, 51 đến 58, 71đến 77, 31 đến 33, 80 đến 85, 99; TBĐ 10 TS 67; TBĐ 13 TS 33</t>
  </si>
  <si>
    <t>2.1.1.6.3</t>
  </si>
  <si>
    <t>Trường Mầm non Bông Sen</t>
  </si>
  <si>
    <t>TBĐ 21 TS 28, 34, 35, 36, 37</t>
  </si>
  <si>
    <t>L</t>
  </si>
  <si>
    <t>2.1.1.6.8</t>
  </si>
  <si>
    <t>Mở rộng trường mầm non Phú Hải</t>
  </si>
  <si>
    <t>TBĐ 48 TS 25 đến 27, 42, 36, 35; TBĐ 49 TS 31 đến 33</t>
  </si>
  <si>
    <t>Trường Mầm non Bảo Ninh</t>
  </si>
  <si>
    <t>2.1.1.6.10</t>
  </si>
  <si>
    <t>Nhà lớp học 2 tầng 8 phòng Trường THCS Nghĩa Ninh</t>
  </si>
  <si>
    <t>Trường Trung cấp nghề số 9 (cơ sở 2)</t>
  </si>
  <si>
    <t>Phường Hải Đình</t>
  </si>
  <si>
    <t>2.1.1.7.2</t>
  </si>
  <si>
    <t>Khu vui chơi thể thao Phú Hải</t>
  </si>
  <si>
    <t>Phường Phú hải</t>
  </si>
  <si>
    <t>BĐ 43 TS 16, 68 đến 80, 58, 53, 83 đến 204; TBĐ 44 TS 70 đến 78, 54 đến 58, 63, 43 đến 46, 35, 36, 28, 195 đến 198</t>
  </si>
  <si>
    <t>DXH</t>
  </si>
  <si>
    <t>Đất chợ</t>
  </si>
  <si>
    <t>2.1.1.7.6</t>
  </si>
  <si>
    <t>Chợ Phú Hải</t>
  </si>
  <si>
    <t>TBĐ 34 TS 46 đến 50, 5, 55, 56, 63, 64, 78, 69 đến 71, 74 đến 77, 83</t>
  </si>
  <si>
    <t>2.1.1.7.7</t>
  </si>
  <si>
    <t>Chợ Lộc Ninh</t>
  </si>
  <si>
    <t>ONT</t>
  </si>
  <si>
    <t>Đất ở nông thôn</t>
  </si>
  <si>
    <t>2.1.8.9</t>
  </si>
  <si>
    <t>Đất ở Đồng Bịt Nương</t>
  </si>
  <si>
    <t>Tờ BĐ 24 TS 200,201,225đến 227,246,262,264 đến 269,283 đến 288, 328 đến 336,353 đến 360,376 đến 378,404 đến 412,424,425,247,304,306</t>
  </si>
  <si>
    <t>2.1.8.17</t>
  </si>
  <si>
    <t>HTKT khu Tây Nam QL 1A (đoạn từ đường F325 đến đường Trương Phúc Phấn GĐ1)</t>
  </si>
  <si>
    <t>2.1.8.20</t>
  </si>
  <si>
    <t>Đất ở tại nông thôn khu vực Đồng Bịt Nương</t>
  </si>
  <si>
    <t>TBĐ 24, TS 166 đến 168,214,215,252; TBĐ 25,TS 145,146,176,177</t>
  </si>
  <si>
    <t>2.1.8.24</t>
  </si>
  <si>
    <t>Tờ BĐ 30, TS 691, 692, 693, 695, 696, 697, 705</t>
  </si>
  <si>
    <t>2.1.8.25</t>
  </si>
  <si>
    <t>Đất ở khu vực đồng Bình Bổn</t>
  </si>
  <si>
    <t>2.1.8.30</t>
  </si>
  <si>
    <t>HTKT khu vực phía Tây Nam QL 1A (đoạn từ đường F325 đến đường Trương Thúc phấn) GĐ1</t>
  </si>
  <si>
    <t>2.1.8.35</t>
  </si>
  <si>
    <t>HTKT khu vực đất ở phía Đông đường Cao Thắng</t>
  </si>
  <si>
    <t>2.1.8.36</t>
  </si>
  <si>
    <t>HTKT khu vực phía Đông Nam đường Cao Thắng, xã Lộc Ninh</t>
  </si>
  <si>
    <t>ODT</t>
  </si>
  <si>
    <t>2.1.9.1</t>
  </si>
  <si>
    <t>HTKT khu đất ở tổ dân phố 9, 10 phường Bắc Lý</t>
  </si>
  <si>
    <t>2.1.9.2</t>
  </si>
  <si>
    <t>Mở rộng khu đất ở TDP 9 phường Bắc Lý</t>
  </si>
  <si>
    <t>2.1.9.4</t>
  </si>
  <si>
    <t>HTKT đất ở mới khu vực phía Bắc đường F325 thành phố Đồng Hới</t>
  </si>
  <si>
    <t>2.1.9.5</t>
  </si>
  <si>
    <t>Khu dân cư phía Đông nút giao thông Bắc Lý, phường Bắc Lý</t>
  </si>
  <si>
    <t>Đất ở đô thị</t>
  </si>
  <si>
    <t>2.1.9.15</t>
  </si>
  <si>
    <t>Hạ tầng kỹ thuật phía đông mương Phóng Thủy</t>
  </si>
  <si>
    <t>TBĐ 31 TS 25, 61</t>
  </si>
  <si>
    <t>2.1.9.16</t>
  </si>
  <si>
    <t>Khu dân cư phía Bắc đường Trần Quang Khải</t>
  </si>
  <si>
    <t>TBĐ 13 TS 52, 53, 50, 65, 64, 63, 56, 57, 54, 62, 61, 55, 58, 59, 49; TBĐ 14 TS 96, 95, 94, 93, 97, 100 đến 103; TBĐ 17 TS 1 đến 9, 11đến 13, 25, 24, 38, 29; TBĐ 18 TS 55, 66, 56, 6 ,8 đến 12, 5, 45, 24, 26, 30, 33.</t>
  </si>
  <si>
    <t>2.1.9.18</t>
  </si>
  <si>
    <t>TBĐ 2, TS 86</t>
  </si>
  <si>
    <t>2.1.9.21</t>
  </si>
  <si>
    <t>Khu dân cư phía Nam Cầu Rào</t>
  </si>
  <si>
    <t>Tờ BĐ 21,TS32,46 đến 51,38 đến 41.</t>
  </si>
  <si>
    <t>2.1.9.24</t>
  </si>
  <si>
    <t>HTKT khu vực Đồng Côi - Đập Đình</t>
  </si>
  <si>
    <t>2.1.9.25</t>
  </si>
  <si>
    <t>Đất ở dọc tuyến đường quy hoạch 15 m</t>
  </si>
  <si>
    <t>TBĐ 38 TS 48, 49, 59, TBĐ 43 TS 1, 30, 31, 67, 82, 105, 106, 103đến 132, 156 đến 158, 194 đến 196, 166 đến 169, 197 đến 199, 242 đến 245; TBĐ 48 TS 11, 12, 30, 40, 34, 41, 47, 60, 73, 82; TBĐ 53 TS 10, 17, 23, 36, 41, 58 đến 63, 93 đến 98</t>
  </si>
  <si>
    <t>2.1.9.26</t>
  </si>
  <si>
    <t>HTKT tạo quý đất phường Phú Hải</t>
  </si>
  <si>
    <t>2.1.9.29</t>
  </si>
  <si>
    <t>Đất ở gần cầu Nhật Lệ 2</t>
  </si>
  <si>
    <t>TBĐ 35 TS 1, 2; TBĐ 34 TS 6 đến 28, 49 57, 58, 64, 78, 107 đến 109</t>
  </si>
  <si>
    <t>2.1.9.30</t>
  </si>
  <si>
    <t>Khu đô thị phía Đông Bắc đường Lý Thường Kiệt, phường Bắc Lý, thành phố Đồng Hới</t>
  </si>
  <si>
    <t>2.1.9.33</t>
  </si>
  <si>
    <t>Đất ở khu vực đồng Cầu Trong</t>
  </si>
  <si>
    <t>Đất xây dựng trụ sở cơ quan</t>
  </si>
  <si>
    <t>TSC</t>
  </si>
  <si>
    <t>2.1.10.4</t>
  </si>
  <si>
    <t>Trụ sở Tòa án TP.Đồng Hới</t>
  </si>
  <si>
    <t>Tờ BĐ 4 TS 255, 302, 303, 337đến 339; Tờ BĐ 5 TS 166, 167, 208, 209, 120, 122 đến 124.</t>
  </si>
  <si>
    <t>2.1.10.7</t>
  </si>
  <si>
    <t>HDND-UBND thành phố</t>
  </si>
  <si>
    <t>2.1.11</t>
  </si>
  <si>
    <t>Đất xây dựng trụ sở cơ quan, công trình sự nghiệp</t>
  </si>
  <si>
    <t>DTS</t>
  </si>
  <si>
    <t>2.1.11.2</t>
  </si>
  <si>
    <t>Đài truyền hình</t>
  </si>
  <si>
    <t>TBĐ 17,
TS 23,31,34,35,29</t>
  </si>
  <si>
    <t>Văn phòng thường trú thông tấn xã Việt Nam tại Quảng Bình</t>
  </si>
  <si>
    <t>2.1.11.5</t>
  </si>
  <si>
    <t>Trụ sở Tỉnh Đoàn</t>
  </si>
  <si>
    <t>2.1.11.6</t>
  </si>
  <si>
    <t xml:space="preserve">Nhà điều hành Ban Quản lý Khu kinh tế </t>
  </si>
  <si>
    <t>Hội phát triển vì người khuyết tật Quảng Bình</t>
  </si>
  <si>
    <t>2.1.11.12</t>
  </si>
  <si>
    <t>Trụ sở trạm thủy văn Đồng Hới</t>
  </si>
  <si>
    <t>TON</t>
  </si>
  <si>
    <t>2.1.13</t>
  </si>
  <si>
    <t>TIN</t>
  </si>
  <si>
    <t>NTD</t>
  </si>
  <si>
    <t>Nghĩa trang nhân dân xã Thuận Đức</t>
  </si>
  <si>
    <t>t</t>
  </si>
  <si>
    <t>2.1.15</t>
  </si>
  <si>
    <t>Đất sinh hoạt cộng đồng</t>
  </si>
  <si>
    <t>DSH</t>
  </si>
  <si>
    <t>2.1.15.6</t>
  </si>
  <si>
    <t>Nhà sinh hoạt cộng đồng Tổ dân phố 14</t>
  </si>
  <si>
    <t>TBĐ 1 TS 134 đến 238, 247, 248, 253; TBĐ 4 TS 4 đến 6</t>
  </si>
  <si>
    <t>2.1.15.8</t>
  </si>
  <si>
    <t>Nhà văn hóa kết hợp sân thể thao</t>
  </si>
  <si>
    <t xml:space="preserve">TBĐ 30, TS 681, 682, 683, 692 </t>
  </si>
  <si>
    <t>DKV</t>
  </si>
  <si>
    <t>2.1.16.1</t>
  </si>
  <si>
    <t>Vườn hoa và bãi đỗ xe tại khu vực giao nhau đường Tôn Thất Thuyết và đường Nguyễn Hữu Cảnh</t>
  </si>
  <si>
    <t>2.1.16.2</t>
  </si>
  <si>
    <t>Khu công viên cây xanh và dịch vụ thể thao</t>
  </si>
  <si>
    <t>2.2.1</t>
  </si>
  <si>
    <t>Đất thương mại dịch vụ</t>
  </si>
  <si>
    <t>TMD</t>
  </si>
  <si>
    <t>Cửa hàng xăng dầu</t>
  </si>
  <si>
    <t>2.2.1.8</t>
  </si>
  <si>
    <t>Trung tâm kinh doanh vật liệu xây dựng và tấm lợp kim loại</t>
  </si>
  <si>
    <t>2.2.1.9</t>
  </si>
  <si>
    <t>Quy hoạch khu Thương mại dịch vụ (thôn 1)</t>
  </si>
  <si>
    <t>Tờ BĐ 24 TS 228,229,244,245,247</t>
  </si>
  <si>
    <t>2.2.1.10</t>
  </si>
  <si>
    <t>Đất thuơng mại dịch vụ</t>
  </si>
  <si>
    <t xml:space="preserve">Các xã, phường </t>
  </si>
  <si>
    <t>2.2.1.23</t>
  </si>
  <si>
    <t>Mở rộng xưởng dịch vụ sữa chữa trung tâm TMDV Công ty TNHH TM và DT Đức hùng</t>
  </si>
  <si>
    <t>2.2.1.28</t>
  </si>
  <si>
    <t>Trung tâm thương mại Minh Trí</t>
  </si>
  <si>
    <t>2.2.2</t>
  </si>
  <si>
    <t>Đất cơ sở sản xuất phi nông nghiệp</t>
  </si>
  <si>
    <t>SKC</t>
  </si>
  <si>
    <t>2.2.2.1</t>
  </si>
  <si>
    <t>2.2.3</t>
  </si>
  <si>
    <t>SKX</t>
  </si>
  <si>
    <t>2.2.4</t>
  </si>
  <si>
    <t>NKH</t>
  </si>
  <si>
    <t>LUN</t>
  </si>
  <si>
    <t>Đất rừng phòng hộ</t>
  </si>
  <si>
    <t>RDD</t>
  </si>
  <si>
    <t>LMU</t>
  </si>
  <si>
    <t>SKT</t>
  </si>
  <si>
    <t>Đất cho hoạt động khoáng sản</t>
  </si>
  <si>
    <t>DKH</t>
  </si>
  <si>
    <t>DBV</t>
  </si>
  <si>
    <t>DDT</t>
  </si>
  <si>
    <t>DDL</t>
  </si>
  <si>
    <t>DRA</t>
  </si>
  <si>
    <t>Đất trụ sở cơ quan</t>
  </si>
  <si>
    <t>DNG</t>
  </si>
  <si>
    <t>PNK</t>
  </si>
  <si>
    <t>I</t>
  </si>
  <si>
    <t>Mai Thủy</t>
  </si>
  <si>
    <t>Thao trường bắn lực lượng vũ trang huyện Lệ Thủy</t>
  </si>
  <si>
    <t>Cam Thủy</t>
  </si>
  <si>
    <t>Tờ BĐLN 1 (thửa 35)</t>
  </si>
  <si>
    <t>Đội cảnh sát PCCC Nam Quảng Bình</t>
  </si>
  <si>
    <t>Thị trấn Kiến Giang</t>
  </si>
  <si>
    <t>Tờ BĐĐC số 10 (thửa 128); Tờ BĐĐC số 14 (thửa 5-7, 30)</t>
  </si>
  <si>
    <t>Phú Thủy</t>
  </si>
  <si>
    <t>1.5</t>
  </si>
  <si>
    <t>SKS</t>
  </si>
  <si>
    <t>Thị trấn Nông Trường Lệ Ninh</t>
  </si>
  <si>
    <t>II</t>
  </si>
  <si>
    <t>Trụ sở UBND xã Xuân Thủy</t>
  </si>
  <si>
    <t>Xuân Thủy</t>
  </si>
  <si>
    <t>Các xã, thị trấn</t>
  </si>
  <si>
    <t>2.1.2</t>
  </si>
  <si>
    <t>Hưng Thủy</t>
  </si>
  <si>
    <t>Đất trụ sở của tổ chức sự nghiệp</t>
  </si>
  <si>
    <t>2.1.3</t>
  </si>
  <si>
    <t>Tờ BĐLN 1 (thửa 4, 9); Tờ BĐĐC số 5 (thửa 184, 215, 218, 221, 280, 241, 242, 247, 248, 272, 274, 307, 308, 55-&gt;59, 61)
Tờ BĐĐC số 26 (thửa 38, 52-&gt;54); Tờ BĐĐC 24 (thửa 18)</t>
  </si>
  <si>
    <t>An Thủy</t>
  </si>
  <si>
    <t>Tờ BĐĐC số 45 (thửa 145-&gt;154); Tờ BĐĐC số 44 (thửa 54-&gt;63, 517); Tờ  BĐĐC số 39 (thửa 
96-&gt;103); Tờ BĐĐC số 43 (thửa 135, 154); Tờ BĐĐC số 30 (thửa 495); Tờ BĐĐC số 33 (thửa 371)</t>
  </si>
  <si>
    <t>Hoa Thủy</t>
  </si>
  <si>
    <t>Hồng Thủy</t>
  </si>
  <si>
    <t>Tờ BĐĐC số 5 (thửa 1-&gt;8, 10, 20,21); Tờ BĐĐC số 6 (thửa 1-&gt;4); Tờ BĐĐC số 9 (thửa 378); Tờ BĐĐC số 26 (thửa 84, 97-&gt;99, 
100-&gt;102, 127-&gt;131); Tờ BĐĐC số 27 (thửa 44, 54-&gt;58, 66-&gt;69, 89); Tờ BĐĐC số 35 (thửa 338, 344, 345); Tờ BĐĐC số 38 (thửa 11,  13-&gt;18,
 33-&gt;37, 49, 50,68, 20-&gt;23, 27-&gt;32, 51-&gt;54, 65-&gt;67); Tờ BĐĐC số 39 (thửa 42, 44-&gt;55)</t>
  </si>
  <si>
    <t>Lộc Thủy</t>
  </si>
  <si>
    <t>Tờ BĐ ĐC số 14 (thửa 375, 432, 433)</t>
  </si>
  <si>
    <t xml:space="preserve">Tờ BĐĐC số 8 (thửa 73); Tờ BĐĐC số 7 (thửa 575)
 Tờ BĐĐC số 12 (thửa 374; 574); Tờ BĐĐC số 15 (thửa 62, 106) </t>
  </si>
  <si>
    <t>Phong Thủy</t>
  </si>
  <si>
    <t>Tờ BĐĐC số 50 (thửa 162); Tờ BĐĐC số 51 (thửa 426, 436)</t>
  </si>
  <si>
    <t>Tân Thủy</t>
  </si>
  <si>
    <t>Tờ BĐĐC số 8 (thửa 380); Tờ BĐĐC số 9 (thửa 33, 149, 171); Tờ BĐĐC số 11 (thửa 178, 179, 193, 538, 559, 612-&gt;615)</t>
  </si>
  <si>
    <t>Thái Thủy</t>
  </si>
  <si>
    <t>Tờ BĐĐC số 8 (thửa 592); Tờ BĐĐC số 14 (thửa 214, 248); Tờ BĐĐC 
số 20 (thửa 19, 7, 6,12, 4),; Tờ BĐĐC số 15 (thửa 87-&gt;101, 
103, 113, 151, 74-&gt;76, 124-&gt;131)</t>
  </si>
  <si>
    <t>Thanh Thủy</t>
  </si>
  <si>
    <t>Tờ BĐĐC số 9 (thửa 293); Tờ BĐLN 44 (thửa 52)</t>
  </si>
  <si>
    <t>Trường Thủy</t>
  </si>
  <si>
    <t>Tờ BĐĐC số 8 (thửa 55,56,63-&gt;65, 68-&gt;70,72-&gt;75,78-&gt;82,85-&gt;87,89,90-&gt;95, 98,99,
102-&gt;105, 107-&gt;111, 114-&gt;117, 126-&gt;128)</t>
  </si>
  <si>
    <t>Sơn Thủy</t>
  </si>
  <si>
    <t>Tờ BĐĐC số 11 (thửa 400-403, 534, 535); Tờ BĐĐC số 15 
(thửa 48, 89, 90, 93-95, 98)</t>
  </si>
  <si>
    <t>Tờ  BĐĐC số 21 (thửa 242, 462); Tờ BĐĐC số 2 (thửa 604 - 610) Tờ BĐĐC số 34 thửa 41</t>
  </si>
  <si>
    <t>Liên Thủy</t>
  </si>
  <si>
    <t>Tờ BĐĐC số 16 (thửa 138, 43, 118); Tờ BĐĐC số 29 (thửa 466, 211, 203, 204); Tờ BĐĐC số 4 (thửa 559, 535, 518, 492)</t>
  </si>
  <si>
    <t>Tờ BĐĐC số 19 (thửa 286, 295, 504, 540, 531, 534, 549, 81, 473, 111, 109); Tờ BĐĐC số 16 (thửa 379); Tờ BĐĐC số 10 (thửa 1461); Tờ BĐĐC số 9 (thửa 52, 63-71, 110-114, 119-128, 146-151)</t>
  </si>
  <si>
    <t>Mỹ Thủy</t>
  </si>
  <si>
    <t>Tờ BĐĐC số 12 (thửa 452, 432, 422, 444, 450, 464)</t>
  </si>
  <si>
    <t>Dương Thủy</t>
  </si>
  <si>
    <t>Tờ BDĐC 35 (thửa 28,29,31,46); Tờ BĐĐC số 36 (thửa 25,26,29,30,33,34)</t>
  </si>
  <si>
    <t>Chuyển mục đích sử dụng đất sang đất ở tại nông thôn</t>
  </si>
  <si>
    <t>Các xã trong huyện</t>
  </si>
  <si>
    <t>2.1.4</t>
  </si>
  <si>
    <t xml:space="preserve">Đất ở tại đô thị </t>
  </si>
  <si>
    <t>Thị trấn Nông trường Lệ Ninh</t>
  </si>
  <si>
    <t>Tờ BĐĐC số 9 (thửa 82,87,89)</t>
  </si>
  <si>
    <t xml:space="preserve">Tờ BĐĐC số 10 ( thửa 29,30,47-&gt;50, 65, 66, 87-&gt;89, 106-&gt;108, 126-&gt;130, 
153,154,176-&gt;178, 197,198,13-&gt;15, 17-&gt;22, 25-&gt;27, 30-&gt;32, 38-&gt;41,
 48-&gt;51, 59-&gt;63, 1-&gt;5, 7-&gt;12, 16, 133-&gt;136, 127, 28, 34-&gt;37) </t>
  </si>
  <si>
    <t>Chuyển mục đích sử dụng đất sang đất ở tại đô thị</t>
  </si>
  <si>
    <t>Thị trấn Kiến Giang, 
TT Nông trường Lệ Ninh</t>
  </si>
  <si>
    <t>Đất phát triển hạ tầng</t>
  </si>
  <si>
    <t>2.1.5.1</t>
  </si>
  <si>
    <t>Mở rộng, nâng cấp đường HCM giai đoạn 2</t>
  </si>
  <si>
    <t>Các xã: Kim Thủy, Phú Thủy, Sơn Thủy, Thái Thủy, Thị trấn Nông trường Lệ Ninh, Trường Thủy, Văn Thủy</t>
  </si>
  <si>
    <t>Đường An Thủy - Sơn Thủy</t>
  </si>
  <si>
    <t>An Thủy, Sơn Thủy</t>
  </si>
  <si>
    <t>Mở rộng giao thông nông thôn, nội đồng</t>
  </si>
  <si>
    <t>Đất giao thông nông thôn</t>
  </si>
  <si>
    <t>Hạ tầng kỹ thuật các khu dân cư do ảnh hưởng của thiên tai</t>
  </si>
  <si>
    <t>Các xã: Lâm Thủy, Ngân Thủy, Kim Thuỷ, Dương Thủy, Cam Thủy, Thanh Thủy</t>
  </si>
  <si>
    <t>Đường giao thông Trung Thiện đi Đông Thiện</t>
  </si>
  <si>
    <t>Tờ BDĐC số 4 ( thửa 4, 5, 6)</t>
  </si>
  <si>
    <t>Đường ngã ba Thạch Bàn đến đường Hồ Chí Minh, nhánh Tây</t>
  </si>
  <si>
    <t>Hệ thống giao thông trong khu dân cư</t>
  </si>
  <si>
    <t>Các xã, thi trấn</t>
  </si>
  <si>
    <t>2.1.5.2</t>
  </si>
  <si>
    <t>Đê khoanh tay Hói Đò đến đê Hạc Hải</t>
  </si>
  <si>
    <t>Tờ BĐĐC số 11, Tờ BĐĐC số 17</t>
  </si>
  <si>
    <t>Trạm nước sạch</t>
  </si>
  <si>
    <t>Tờ BĐĐC số 2 (thửa số 61, 44)</t>
  </si>
  <si>
    <t>Xây dựng hệ thống kênh mương bê tông</t>
  </si>
  <si>
    <t>2.1.5.3</t>
  </si>
  <si>
    <t>Đất công trình bưu chính viễn thông</t>
  </si>
  <si>
    <t>Bưu điện xã</t>
  </si>
  <si>
    <t>Tờ BĐĐC số 4 (thửa 514,528 -&gt;530, 548, 549, 560,561,582)</t>
  </si>
  <si>
    <t>2.1.5.5</t>
  </si>
  <si>
    <t>Đất cơ sở y tế</t>
  </si>
  <si>
    <t>Trạm y tế xã Tân Thuỷ</t>
  </si>
  <si>
    <t>Tờ BĐĐC số 12 (thửa 774, 776, 777, 803, 1046)</t>
  </si>
  <si>
    <t>Trạm y tế thị trấn Kiến Giang</t>
  </si>
  <si>
    <t>2.1.5.6</t>
  </si>
  <si>
    <t>Trường mầm non trung tâm xã Xuân Thuỷ</t>
  </si>
  <si>
    <t>Tờ BĐĐC số 9 (thửa 575,576, 587, 600,601, 613-&gt;615)</t>
  </si>
  <si>
    <t>Trường tiểu học trường Thuỷ</t>
  </si>
  <si>
    <t>Tờ BĐĐC số 10 (thửa 237,107, 241, 118)</t>
  </si>
  <si>
    <t>Mở rộng Trường THPT Kỹ thuật Lệ Thủy</t>
  </si>
  <si>
    <t>Tờ BĐĐC số 50 (thửa 40, 41, 80-82, 97-99, 113-116, 132-136148-152, 65-67, 191, 167, 168)</t>
  </si>
  <si>
    <t>Xây dựng Trường mầm non Thạch Bàn</t>
  </si>
  <si>
    <t>Tờ BĐĐC số 6 (thửa 65,66, 74,75); Tờ BĐĐC số 34 (thửa 15, 20, 21, 24, 32, 36, 41, 42, 43, 50, 55, 64)</t>
  </si>
  <si>
    <t>Trường mầm non Trung Thiện</t>
  </si>
  <si>
    <t>Trường mầm non tư thục</t>
  </si>
  <si>
    <t>Các trường mầm non, tiểu học, THCS trong huyện</t>
  </si>
  <si>
    <t>2.1.5.7</t>
  </si>
  <si>
    <t>Đất xây dựng cơ sở thể dục thể thao</t>
  </si>
  <si>
    <t>Sân thể dục thể thao thôn Tây Thiện</t>
  </si>
  <si>
    <t>Tờ BĐĐC số 5 (thửa 471, 502)</t>
  </si>
  <si>
    <t>Sân thể dục thể thao thôn Nam Thiện</t>
  </si>
  <si>
    <t>Tờ BĐĐC số 9 (thửa 576,579,566); Tờ BĐĐC số 5 (thửa 471, 502)</t>
  </si>
  <si>
    <t>2.1.5.8</t>
  </si>
  <si>
    <t>Chợ chiều Châu Xá</t>
  </si>
  <si>
    <t>Chợ xã Xuân Thuỷ</t>
  </si>
  <si>
    <t>Chợ Thanh Thủy</t>
  </si>
  <si>
    <t>Tờ BĐĐC số 34 (thửa 130, 160, 167-&gt;169, 172-&gt;174, 184, 152-&gt;156, 147-&gt;148)</t>
  </si>
  <si>
    <t>Chợ Thái Thuỷ</t>
  </si>
  <si>
    <t>.</t>
  </si>
  <si>
    <t>Tờ BĐĐC số 14 (thửa 960 -&gt; 965, 948, 940, 941, 969 -&gt;973, 981, 982, 984, 958, 976) ; Tờ BĐ ĐC số 20 (thửa 6,7,4,12,9)</t>
  </si>
  <si>
    <t>Mở rộng chợ Cầu Ngò</t>
  </si>
  <si>
    <t>Tờ BĐĐC số 2</t>
  </si>
  <si>
    <t>2.1.5.9</t>
  </si>
  <si>
    <t>Tiểu dự án cải tạo và phát triển lưới điện trung hạ áp khu vực trung tâm huyện lỵ (Dự án KfW3-giai đoạn 2)</t>
  </si>
  <si>
    <t>Các xã: Hồng Thuỷ, Mai Thuỷ, Mỹ Thuỷ, Xuân Thuỷ, Dương Thuỷ, Tân Thuỷ, Hưng Thuỷ</t>
  </si>
  <si>
    <t>Nhà văn hóa TDP 4, TDP 6</t>
  </si>
  <si>
    <t>Tờ BĐĐC số 8 (thửa 48-&gt;51, 66,79,80 ); Tờ BĐ ĐC số 36 ( thửa 47, 56-&gt;64, 38)</t>
  </si>
  <si>
    <t>Nhà sinh hoạt cộng đồng Thôn 2 Thanh Mỹ</t>
  </si>
  <si>
    <t>Tờ BĐĐC số 9 (thửa 142)</t>
  </si>
  <si>
    <t>Nhà văn hoá xã Xuân Thuỷ</t>
  </si>
  <si>
    <t>Tờ BĐĐC số 9 (thửa 531)</t>
  </si>
  <si>
    <t>Nhà văn hoá thôn Nam Thái</t>
  </si>
  <si>
    <t>Tờ BĐ ĐC số 21 (thửa 739-&gt;742, 721-&gt;724, 700, 699, 697,766)</t>
  </si>
  <si>
    <t>Nhà văn hóa thôn Lộc Xá</t>
  </si>
  <si>
    <t>Tờ BĐĐC số 15 (thửa 390, 395-399)</t>
  </si>
  <si>
    <t>Nhà văn hóa thôn Thượng Phong,  thôn Đại Phong</t>
  </si>
  <si>
    <t>Tờ BĐĐC số 53 (thửa 87)</t>
  </si>
  <si>
    <t>Nhà sinh hoạt cộng đồng thôn Bình Minh và xã Dương Thủy</t>
  </si>
  <si>
    <t>Tờ BĐĐC số 29 (thửa 115); Tờ BĐĐC số 4 (thửa 541-&gt;545,531,565)</t>
  </si>
  <si>
    <t xml:space="preserve">Đất sinh hoạt cộng đồng </t>
  </si>
  <si>
    <t>Công viên cây xanh, khu vui chơi trẻ em</t>
  </si>
  <si>
    <t>Tờ BĐĐC số 4( thửa 512); Tờ BĐĐC số 4 (thửa 562-&gt;564, 96,580,595,594,621,,583,590,623,592,593)</t>
  </si>
  <si>
    <t>Nhà lưu niệm Đại tướng Võ Nguyên Giáp</t>
  </si>
  <si>
    <t>Nhà lưu niệm Đại tướng Nguyễn Chí Thanh</t>
  </si>
  <si>
    <t xml:space="preserve"> Mở rộng chùa Hoằng Phúc</t>
  </si>
  <si>
    <t>Tờ BĐĐC số 5 (thửa 373-375, 409, 317, 319)</t>
  </si>
  <si>
    <t>Tiểu thủ công nghiệp</t>
  </si>
  <si>
    <t>Tờ BĐĐC số 12 (thửa 61)</t>
  </si>
  <si>
    <t xml:space="preserve">Sản xuất kinh doanh </t>
  </si>
  <si>
    <t>Đất sản xuất kinh doanh</t>
  </si>
  <si>
    <t>Thương mại dịch vụ</t>
  </si>
  <si>
    <t>Cửa hàng xăng dầu Mỹ Thủy</t>
  </si>
  <si>
    <t>Tờ BĐĐC số 5 (thửa 311, 356-&gt;358)</t>
  </si>
  <si>
    <t>Tờ BĐĐC 47 (thửa 7, 9, 10, 49, 50, 51, 55, 56, 57, 59, 60)</t>
  </si>
  <si>
    <t>Thương mại dịch vụ dọc Quốc lộ 1A và hai bên đường tránh BOT</t>
  </si>
  <si>
    <t>Tờ BĐLN số 1 (thửa 9)</t>
  </si>
  <si>
    <t>Chuyển mục đích sử dụng đất sang đất thương mại dịch vụ</t>
  </si>
  <si>
    <t>2.2.5</t>
  </si>
  <si>
    <t>RSX</t>
  </si>
  <si>
    <t>CLN</t>
  </si>
  <si>
    <t>2.2.7</t>
  </si>
  <si>
    <t xml:space="preserve">Nuôi trồng thuỷ sản </t>
  </si>
  <si>
    <t>NTS</t>
  </si>
  <si>
    <t xml:space="preserve">Khu chăn nuôi tập trung </t>
  </si>
  <si>
    <t>Tờ BĐ ĐC số 19 (thửa 334-&gt;336, 353, 377, 378, 402, ,410, 416, 417, 423,424)</t>
  </si>
  <si>
    <t>Trang trại trồng nấm</t>
  </si>
  <si>
    <t>Tờ BĐĐC số 22, các thửa: 10, 17, 18, 19; tờ số 19, các thửa 60, 62</t>
  </si>
  <si>
    <t>Khu chăn nuôi tập trung</t>
  </si>
  <si>
    <t>Tờ BĐĐC số 5 (thửa 473-&gt;475,496,504,467-&gt;469, 461-&gt;463); Tờ BĐĐC số 6 (thửa 53-&gt;55,57,64,65)</t>
  </si>
  <si>
    <t>Các trang trại chăn nuôi tập trung</t>
  </si>
  <si>
    <t xml:space="preserve">Các xã, thị trấn </t>
  </si>
  <si>
    <t>Xã Trường Xuân</t>
  </si>
  <si>
    <t>Xã Võ Ninh</t>
  </si>
  <si>
    <t>TT Quán Hàu</t>
  </si>
  <si>
    <t>ct</t>
  </si>
  <si>
    <t>DHT</t>
  </si>
  <si>
    <t>Xã Gia Ninh</t>
  </si>
  <si>
    <t>2.2.1.2.3</t>
  </si>
  <si>
    <t>Trạm Biến áp 110KV Tây Bắc Quán Hàu và nhánh rẽ</t>
  </si>
  <si>
    <t>Các xã: Duy Ninh, Xuân Ninh, Tân Ninh, Gia Ninh, Võ Ninh, Lương Ninh</t>
  </si>
  <si>
    <t>2.2.1.2.4</t>
  </si>
  <si>
    <t>Đường dây 220 KV Đồng Hới - Đông Hà</t>
  </si>
  <si>
    <t>Các xã: Vĩnh Ninh, Hàm Ninh, Xuân Ninh, Hiền Ninh, An Ninh, Vạn Ninh</t>
  </si>
  <si>
    <t xml:space="preserve">Xây dựng cơ sở hạ tầng KCN Tây Bắc Quán Hàu </t>
  </si>
  <si>
    <t xml:space="preserve">Thị trấn Quán Hàu và các xã: Lương Ninh, Vĩnh Ninh </t>
  </si>
  <si>
    <t>2.3</t>
  </si>
  <si>
    <t>2.3.1.1</t>
  </si>
  <si>
    <t>2.3.1.1.1</t>
  </si>
  <si>
    <t>Xã Duy Ninh</t>
  </si>
  <si>
    <t>TBĐ 7 TS 1 đến 80; TBĐ 3 TS 365 đến 433</t>
  </si>
  <si>
    <t>Xây dựng giao thông nông thôn theo QHNTM (chuyển tiếp kế hoạch sử dụng đất năm 2016)</t>
  </si>
  <si>
    <t>Xã Hải Ninh</t>
  </si>
  <si>
    <t>Xã Lương Ninh</t>
  </si>
  <si>
    <t>2.3.1.1.13</t>
  </si>
  <si>
    <t>TBĐ 6, 7, 11, 12</t>
  </si>
  <si>
    <t>2.3.1.2</t>
  </si>
  <si>
    <t>2.3.1.2.3</t>
  </si>
  <si>
    <t>Nâng cấp đê kè cửa sông Nhật lệ</t>
  </si>
  <si>
    <t>Các xã: Lương Ninh - Vĩnh Ninh</t>
  </si>
  <si>
    <t>TBĐ 45, 48, 51, 54; TBĐ 68, 69, 70</t>
  </si>
  <si>
    <t>2.3.1.6</t>
  </si>
  <si>
    <t>Trường mầm non điểm thôn Hà Thiệp</t>
  </si>
  <si>
    <t>2.3.1.6.4</t>
  </si>
  <si>
    <t>Mở rộng Trung tâm GDTX</t>
  </si>
  <si>
    <t>TBĐ 5 TS 190-192, 196-199, 210-213</t>
  </si>
  <si>
    <t>gn02</t>
  </si>
  <si>
    <t>2.3.1.6.6</t>
  </si>
  <si>
    <t>Mở rộng trường mầm non điểm thôn Văn La</t>
  </si>
  <si>
    <t>TBĐ 54 TS 10,11</t>
  </si>
  <si>
    <t>2.3.1.7.1</t>
  </si>
  <si>
    <t>Sân vận động xã</t>
  </si>
  <si>
    <t>2.3.1.7.2</t>
  </si>
  <si>
    <t>Đất cơ sở thể dục thể thao thôn Hà Thiệp</t>
  </si>
  <si>
    <t>2.3.1.7.4</t>
  </si>
  <si>
    <t>Sân thể dục thể thao thôn Tiềm</t>
  </si>
  <si>
    <t>2.3.1.7.5</t>
  </si>
  <si>
    <t>Sân thể dục thể thao thôn Tây</t>
  </si>
  <si>
    <t>2.3.1.8.1</t>
  </si>
  <si>
    <t>Xã Tân Ninh</t>
  </si>
  <si>
    <t>Xã Hiền Ninh</t>
  </si>
  <si>
    <t>2.3.1.8.3</t>
  </si>
  <si>
    <t>Xã Hàm Ninh</t>
  </si>
  <si>
    <t>TBĐ 8 TS 58</t>
  </si>
  <si>
    <t>hn2</t>
  </si>
  <si>
    <t>2.3.2.2</t>
  </si>
  <si>
    <t>Di tích hầm địa đạo</t>
  </si>
  <si>
    <t>Đất bải thải, xử lý chất thải</t>
  </si>
  <si>
    <t>Xã An Ninh</t>
  </si>
  <si>
    <t>CXD</t>
  </si>
  <si>
    <t>2.3.3.7</t>
  </si>
  <si>
    <t>Các xã, thị trấn trong huyện</t>
  </si>
  <si>
    <t>2.3.4.1</t>
  </si>
  <si>
    <t>Đất ở tại nông thôn (Khu dân cư thôn Thu Thừ; thôn Kim Nại; thôn Cao Xuân; thôn Hoành Vinh) chuyển tiếp kế hoạch sử dụng đất năm 2016</t>
  </si>
  <si>
    <t xml:space="preserve">TBĐ 22 TS 393; TBĐ 16, 22 TS 165, 167, 168, 201, 202, 203, 625; TBĐ 21 TS 186; TBĐ 9 TS 471, 427; TBĐ 10 TS 245                                   </t>
  </si>
  <si>
    <t>2.3.4.2</t>
  </si>
  <si>
    <t xml:space="preserve">Đất ở tại nông thôn (thôn Đại Hữu, thôn Phúc Nhĩ, thôn Cao Xuân; thôn Hoành Vinh) </t>
  </si>
  <si>
    <t>TBĐ 10 TS 129, 175, 202,203, 183, 184; TBĐ 9 TS 203, 483, 294, 468, 469, 470; TBĐ 15 TS 128, 168, 186, 459, 480; TBĐ 22 TS 165, 167, 168, 201, 203</t>
  </si>
  <si>
    <t>2.3.4.3</t>
  </si>
  <si>
    <t xml:space="preserve">TBĐ 7 TS 46, 142, 176, 185, 186, 122, 93, 94, 127, 128, 126, 129, 141, 140, 177, 236 đến 485, 64, 25, 26, 27, 43, 44; TBĐ 10 TS 253, 558 </t>
  </si>
  <si>
    <t>2.3.4.4</t>
  </si>
  <si>
    <t>Đất ở tại nông thôn (thôn Hiển Lộc; thôn Hiển Vinh; thôn Trung Quán) chuyển tiếp kế hoạch sử dụng đất năm 2016)</t>
  </si>
  <si>
    <t>TBĐ 7 TS 46, 64; TBĐ 7 TS 25-27, 43, 44; TBĐ 10 TS 253, 558</t>
  </si>
  <si>
    <t>dn1</t>
  </si>
  <si>
    <t>2.3.4.5</t>
  </si>
  <si>
    <t>Đất ở tại nông thôn (Khu dân cư Dinh Mười II; III thôn Bắc Ngũ; thôn Phú Lộc; thôn Tiền Vinh</t>
  </si>
  <si>
    <t>TBĐ 71 TS 11, 12, 13, 10, 29, 57, 59, 203, 204, 205; TBĐ 6 TS 64; TBĐ 10 TS 146; TBĐ 28 TS 71, 72; TBĐ 30 TS 4, 23, 24, 25; TBĐ 34 TS 230, 231; TBĐ 13 TS 112</t>
  </si>
  <si>
    <t>gn5</t>
  </si>
  <si>
    <t>2.3.4.6</t>
  </si>
  <si>
    <t>Khu dân cư thôn Phú Lộc</t>
  </si>
  <si>
    <t>TBĐ 13 TS 190, 191, 219, 220, 183, 184, 185, 145, 146, 147, 148, 139</t>
  </si>
  <si>
    <t>2.3.4.7</t>
  </si>
  <si>
    <t>Mở rộng khu dân cư Phú Lộc - Tiền Vinh</t>
  </si>
  <si>
    <t>TBĐ 8 TS 60, 61, 62, 63, 64, 65, 77; TBĐ 13 TS 90; TBĐ 18 TS 51, 46, 18</t>
  </si>
  <si>
    <t>2.3.4.11</t>
  </si>
  <si>
    <t>TBĐ 6 TS 73, 74, 75, 76, 103, 102, 100, 99, 98 97, 96; TBĐ 7 TS 120, 119, 118, 172, 171, 954, 953; TBĐ 11 TS 167; TBĐ 14 TS 126, 127</t>
  </si>
  <si>
    <t>2.3.4.12</t>
  </si>
  <si>
    <t>Đất ở tại nông thôn (thôn Bắc Cổ Hiền, Nam Cổ Hiền, Đồng Tư, Long Đại)</t>
  </si>
  <si>
    <t>TBĐ 8 TS 139 đến thửa 343; TBĐ 13 TS 16; TBĐ 9 TS 191 đến 353, TS 150 đến 217; TBĐ 8 TS 762 đến 811; TBĐ 13 TS 4 đến 62; TBĐ 7 TS 445; TBĐ 24 TS 400</t>
  </si>
  <si>
    <t>2.3.4.15</t>
  </si>
  <si>
    <t>2.3.4.16</t>
  </si>
  <si>
    <t>Đất ở tại nông thôn vùng ruộng Mơng</t>
  </si>
  <si>
    <t>TBĐ 54 TS 22, 23, 24, 33</t>
  </si>
  <si>
    <t>2.3.4.17</t>
  </si>
  <si>
    <t>Đất ở tại nông thôn (thôn Quảng Xá, Nguyệt Áng, Hữu Tân)</t>
  </si>
  <si>
    <t>TBĐ 8 TS 595, 596, 601, 602, 603; TBĐ 31 TS 550, 549, 289; TBĐ 49 TS 191, 201, 215</t>
  </si>
  <si>
    <t>2.3.4.24</t>
  </si>
  <si>
    <t>Xã Vĩnh Ninh</t>
  </si>
  <si>
    <t>TBĐ 35 TS 78, 82, 83, 123, 124, 125, 126; TBĐ 59 TS 69, 238; TBĐ 42 TS 776, 589, 599; TBĐ 64 TS 356</t>
  </si>
  <si>
    <t>2.3.4.27</t>
  </si>
  <si>
    <t>Đất ở nông thôn (thôn Phúc Mỹ)</t>
  </si>
  <si>
    <t>Xã Xuân Ninh</t>
  </si>
  <si>
    <t>TBĐ 5 TS 657, 656, 698, 693, 381</t>
  </si>
  <si>
    <t>xn2</t>
  </si>
  <si>
    <t>2.3.4.28</t>
  </si>
  <si>
    <t>TBĐ 16 TS 37, 97, 313; TBĐ 6 TS 375, 355, 337; TBĐ 5 TS 512, 612, 1084; TBĐ 4 TS 1027</t>
  </si>
  <si>
    <t>2.3.4.29</t>
  </si>
  <si>
    <t>2.3.5.1</t>
  </si>
  <si>
    <t>2.3.6.1</t>
  </si>
  <si>
    <t>Khu cách ly kiểm dịch động vật</t>
  </si>
  <si>
    <t>Xây dựng trụ sở làm việc và kho tang vật Chi cục thi hành án dân sự huyện Quảng Ninh</t>
  </si>
  <si>
    <t>2.3.7.4</t>
  </si>
  <si>
    <t>Xây mới trạm QLBVR số 01</t>
  </si>
  <si>
    <t>2.3.8</t>
  </si>
  <si>
    <t>2.3.9</t>
  </si>
  <si>
    <t>2.3.9.1</t>
  </si>
  <si>
    <t>Nhà văn hóa thôn Quảng Xá</t>
  </si>
  <si>
    <t>TBĐ 8 TS 541-544, 556, 557, 564-567</t>
  </si>
  <si>
    <t>tan5</t>
  </si>
  <si>
    <t>2.3.9.2</t>
  </si>
  <si>
    <t>Nhà văn hóa thôn Hà Thiệp</t>
  </si>
  <si>
    <t xml:space="preserve"> Xã Võ Ninh</t>
  </si>
  <si>
    <t>TBĐ 4 TS 918, 919, 920, 975, 915, 916, 917, 981, 980, 979, 974, 973, 972, 1055, 1056, 1057, 1058, 978, 977, 976, 1050, 1051, 1052, 1053, 1054</t>
  </si>
  <si>
    <t>vn2</t>
  </si>
  <si>
    <t>2.3.9.5</t>
  </si>
  <si>
    <t>Mở rộng nhà văn hóa thôn Bắc Cổ Hiền</t>
  </si>
  <si>
    <t>TBĐ 8 TS 223, 224, 225, 226, 252, 253</t>
  </si>
  <si>
    <t>Cụm công nghiệp Vĩnh Ninh</t>
  </si>
  <si>
    <t>Trung tâm thương mại</t>
  </si>
  <si>
    <t>SCT</t>
  </si>
  <si>
    <t>Cửa hàng xăng dầu (thuộc công ty TNHH Hải Vân)</t>
  </si>
  <si>
    <t>TBĐ 7 TS 550</t>
  </si>
  <si>
    <t>2.2.11</t>
  </si>
  <si>
    <t>2.2.16</t>
  </si>
  <si>
    <t>2.2.18</t>
  </si>
  <si>
    <t>2.3.13</t>
  </si>
  <si>
    <t>2.3.24</t>
  </si>
  <si>
    <t>Đất cơ sở sản xuất phi nông nghiệp</t>
  </si>
  <si>
    <t>2.4</t>
  </si>
  <si>
    <t>2.4.2</t>
  </si>
  <si>
    <t>Đất sản xuất vật liệu xây dựng</t>
  </si>
  <si>
    <t>TBĐ 20 TS 46</t>
  </si>
  <si>
    <t>2.4.7</t>
  </si>
  <si>
    <t>Đất quy hoạch bến bãi làm vật liệu xây dựng</t>
  </si>
  <si>
    <t>TBĐ 15 TS 121; TBĐ 36 TS 235, 46, 234, 45, 209, 206, 44, 233, 43, 232, 23, 47, 230, 48, 229, 49, 50, 228, 51, 227, 52, 81, 226, 204, 80, 79, 225, 78, 77, 82, 83, 84, 85, 105, 107, 108, 224, 106, 41, 53, 76, 85, 105; TBĐ 27 TS 25, 23, 19, 20, 22, 26, 27, 32, 28</t>
  </si>
  <si>
    <t>qh 17</t>
  </si>
  <si>
    <t>2.5.1</t>
  </si>
  <si>
    <t>TBĐ 4 TS 15, 594, 635, 636, 592</t>
  </si>
  <si>
    <t>2.6</t>
  </si>
  <si>
    <t>2.7.3</t>
  </si>
  <si>
    <t>RPH</t>
  </si>
  <si>
    <t>Đất rừng đặc dụng</t>
  </si>
  <si>
    <t>HNK</t>
  </si>
  <si>
    <t>2.10.1</t>
  </si>
  <si>
    <t>Đất màu tại xứ đồng Ngọa Ngâu</t>
  </si>
  <si>
    <t>TBĐ 7 TS 63, 64, 114, 68, 72, 74, 71, 69, 75, 80, 78, 84, 77, 87, 86, 96, 95, 94, 98, 89, 93, 92, 105, 104, 103, 108, 102, 115, 113, 109, 112, 140, 130, 129, 128, 147, 151, 157, 160, 56, 170, 162, 163, 150, 137, 138, 134, 116, 132</t>
  </si>
  <si>
    <t>thị trấn Quy Đạt</t>
  </si>
  <si>
    <t>Dân Hoá</t>
  </si>
  <si>
    <t>Đất năng lượng</t>
  </si>
  <si>
    <t>2.2.1.1.2</t>
  </si>
  <si>
    <t>Xây dựng kho ngoại quan và đường ống dẫn dầu từ cảng biển Hòn La, Quảng Bình, Việt Nam sang tỉnh Khăm Muộn, Lào</t>
  </si>
  <si>
    <t>Các xã: Hóa Thanh, Hóa Hợp, Hóa Tiến, Dân Hóa, Trọng Hóa, Tân Hóa, Trung Hóa, Minh Hóa</t>
  </si>
  <si>
    <t>Minh Hóa</t>
  </si>
  <si>
    <t>Yên Hóa</t>
  </si>
  <si>
    <t>Chi cục thuế Minh Hoá</t>
  </si>
  <si>
    <t>Các xã, thị trận trong huyện</t>
  </si>
  <si>
    <t>Đất xây dựng trụ sở cơ quan các xã, thị trấn</t>
  </si>
  <si>
    <t>2.3.2.1.6</t>
  </si>
  <si>
    <t>Đường giao thông nội vùng thị trấn Quy Đạt</t>
  </si>
  <si>
    <t>Tờ BĐLN số 93, Tờ BĐĐC số 13, Tờ BĐĐC số 14</t>
  </si>
  <si>
    <t>Quy Hóa</t>
  </si>
  <si>
    <t>2.3.2.1.10</t>
  </si>
  <si>
    <t>Đường GTNT toàn xã</t>
  </si>
  <si>
    <t xml:space="preserve">Tờ BĐĐC số 3: Thửa 126 đến thửa 123 và thửa 148 đến thửa 136 </t>
  </si>
  <si>
    <t>Hóa Hợp</t>
  </si>
  <si>
    <t>2.3.2.1.20</t>
  </si>
  <si>
    <t>Đường GTNT toàn xã Hồng Hóa</t>
  </si>
  <si>
    <t>Hồng Hóa</t>
  </si>
  <si>
    <t>Từ thửa 118 tờ BĐĐC 27 đến thửa số 1 tờ BĐĐC số 28 đến thửa 553 của tờ BĐ ĐC 27; thửa 156 đến thửa 195 tờ BĐĐC 17; thửa 1247 đến thửa 1141 tờ BĐ ĐC số 11; thửa 75 đến thửa số 2 tờ BĐĐC số 7; thửa 212 đến thửa 51 tờ BĐĐC số 6; thửa 266 tờ BĐLN 36 đến thửa 45 tờ BĐLN số 31; thửa 227 tờ BĐĐC số 9 đến thửa 165 tờ BĐĐC số 14; thửa 441 tờ BĐĐC số 23 đến thửa 151tờ BĐĐC số 22; thửa số 4 tờ BĐĐC số 20 đến thửa 293 tờ BĐLN 39</t>
  </si>
  <si>
    <t>2.3.2.1.22</t>
  </si>
  <si>
    <t xml:space="preserve">Đường GTNT xã Tân Hoá </t>
  </si>
  <si>
    <t>Tân Hóa</t>
  </si>
  <si>
    <t>Thửa 422, 423 đến thửa 910 tờ BĐĐC số 12; thửa 9, 10 tờ BĐĐC số 12 đến thửa 466 tờ BĐĐC số 13 đến thửa 194 tờ BĐĐC số 9; thửa 163 đến thửa 271 tờ BĐĐC số 6</t>
  </si>
  <si>
    <t>2.3.2.1.23</t>
  </si>
  <si>
    <t>Đường giao thông nội đồng</t>
  </si>
  <si>
    <t>Đường từ bản Lòm đi cột mốc 521</t>
  </si>
  <si>
    <t>2.3.2.1.37</t>
  </si>
  <si>
    <t xml:space="preserve">Đường giao thông nội đồng toàn xã </t>
  </si>
  <si>
    <t>2.3.2.1.43</t>
  </si>
  <si>
    <t>Hạ tầng khu phi thuế quan và các điểm dịch vụ KKT cửa khẩu Cha Lo (Giai đoạn 2)</t>
  </si>
  <si>
    <t>2.3.2.2.3</t>
  </si>
  <si>
    <t>Đập tràn và kênh mương Hói Trầu</t>
  </si>
  <si>
    <t>2.3.2.2.16</t>
  </si>
  <si>
    <t>Dự án văn phòng giao dịch kết hợp trạm bơm tăng áp - Hệ thống cấp nước sạch thị trấn Quy Đạt</t>
  </si>
  <si>
    <t>2.3.2.3.2</t>
  </si>
  <si>
    <t>Trường đào tạo kỷ năng sống</t>
  </si>
  <si>
    <t>2.3.2.5</t>
  </si>
  <si>
    <t>Đất nghĩa trang, nghĩa địa</t>
  </si>
  <si>
    <t>Nhà sinh hoạt cộng đồng TK1 thị trấn Quy Đạt</t>
  </si>
  <si>
    <t>Tờ BĐĐC số 7 thửa: 279-281, 293-296</t>
  </si>
  <si>
    <t xml:space="preserve">Phát triển quỹ đất ở đô thị </t>
  </si>
  <si>
    <t>2.3.7.8</t>
  </si>
  <si>
    <t>Đất ở tại nông thôn</t>
  </si>
  <si>
    <t>Tờ BĐĐC số 6 (thửa: 171, 172, 179-181, 197-199, 212-216, 228-232, 217-219, 248-251, 265)</t>
  </si>
  <si>
    <t>LUC</t>
  </si>
  <si>
    <t>LUK</t>
  </si>
  <si>
    <t>SON</t>
  </si>
  <si>
    <t>MNC</t>
  </si>
  <si>
    <t>BCS</t>
  </si>
  <si>
    <t>DCS</t>
  </si>
  <si>
    <t>NCS</t>
  </si>
  <si>
    <t>Xã Nam Trạch</t>
  </si>
  <si>
    <t>Xã Trung Trạch</t>
  </si>
  <si>
    <t>Xã Thanh Trạch</t>
  </si>
  <si>
    <t>Xã Hạ Trạch</t>
  </si>
  <si>
    <t>Di chuyển địa điểm mới cho ban chỉ huy quân sự huyện</t>
  </si>
  <si>
    <t>TT Hoàn Lão</t>
  </si>
  <si>
    <t>Xã Sơn Lộc</t>
  </si>
  <si>
    <t>Xã Thượng Trạch</t>
  </si>
  <si>
    <t>Tiểu đoàn cảnh sát cơ động</t>
  </si>
  <si>
    <t>Xã Đại Trạch</t>
  </si>
  <si>
    <t>Xã Sơn Trạch</t>
  </si>
  <si>
    <t>Các xã Đồng Trạch, Đức Trạch, Trung Trạch, Đại Trạch, Nhân Trạch, Lý Trạch</t>
  </si>
  <si>
    <t>Xã Cự Nẫm</t>
  </si>
  <si>
    <t>TT Nông trường Việt Trung</t>
  </si>
  <si>
    <t xml:space="preserve">Cụm công nghiệp Hòa Trạch </t>
  </si>
  <si>
    <t>Xã Hoà Trạch</t>
  </si>
  <si>
    <t>Tờ bản đồ ĐC số 15 (93,95,97,99,98,36,37,39,38,103,112,105,104,102,101,121,128,113)</t>
  </si>
  <si>
    <t>Xã Phúc Trạch</t>
  </si>
  <si>
    <t>Tạo quỹ đất ở khu vực giáp với huyện đội mới</t>
  </si>
  <si>
    <t>Tờ bản đồ ĐC số 9 (144,150,151,145,147,149,178,180,181,146,205,207,233)</t>
  </si>
  <si>
    <t>Đất ở theo quy hoạch chung thị trấn Hoàn Lão</t>
  </si>
  <si>
    <t>Tạo Quỹ đất ở ngã 3 Quyết Tiến</t>
  </si>
  <si>
    <t xml:space="preserve">Phát triển đất ở tại các thôn </t>
  </si>
  <si>
    <t xml:space="preserve"> - Tờ bản đồ ĐC 21 (97; 98; 113)
- Tờ bản đồ ĐC số 19 (470)
- Tờ bản đồ ĐC số 18 (978; 803;221;222;249;250;272;299;300;326;327;350;351;399;380;)
- Tờ bản đồ ĐC số 13 (1087; 1059; 1060; 1039; 1023; 1024; 1022; 1020; 1037; 1040; 1096; 1081; 1095; 1094)
- Tờ bản đồ ĐC ố 25 (416; 410; 406; 407; 408; 399; 397; 398)
- Tờ bản đồ ĐC số 12 (198; 166; 201; 1200; 192)
- Tờ bản đồ ĐC số 6 (597;598;628;599;630;629;683;656;658;684;685;713;714;716;738)
- Tờ bản đồ ĐC số 11(993; 990; 991; 982; 992)
- Tờ bản đồ địa chính số 10 (752; 783; 651)
- Tờ bản đồ ĐC số 24 (570; 653; 876)
- Tờ bản đồ ĐC số 31 (141; 171)</t>
  </si>
  <si>
    <t>Xã Đồng Trạch</t>
  </si>
  <si>
    <t>Chuyển mục đích sang đất ở</t>
  </si>
  <si>
    <t>Xã Đức Trạch</t>
  </si>
  <si>
    <t>Tạo quỹ đất ở khu vực hồ Bàu Mạ</t>
  </si>
  <si>
    <t>Xã Phú Trạch</t>
  </si>
  <si>
    <t>Đất ở tại các khu vực (Đồng Vèng, Đồng Láng, Vòng Nhà, Đồng Hốc, Mã Lịch, Nam Sơn, Hà Hạ Trong, Hà Hạ Ngoài, Hồi Ông Mậu, Mé Lưng)</t>
  </si>
  <si>
    <t>Tạo quỹ đất ở tại các Thôn 4,5,6</t>
  </si>
  <si>
    <t>Tờ bản đồ ĐC số 9 Thửa (614,642,683; 777; 729); Tờ bản đồ ĐC số 14 (377)</t>
  </si>
  <si>
    <t>Xã Hoàn Trạch</t>
  </si>
  <si>
    <t>Xã Bắc Trạch</t>
  </si>
  <si>
    <t>Đất ở khu vực trung Thôn 1</t>
  </si>
  <si>
    <t>Tờ bản đồ ĐC số 29 (Thửa 494, 496, 451, 452, 473, 431, 430, 449)</t>
  </si>
  <si>
    <t>Xã Mỹ Trạch</t>
  </si>
  <si>
    <t>Tờ bản đồ ĐC số 16 (205,164,910,911);
Tờ bản đồ ĐC số 19 (517,524,510,394,743,699,700,701,627,628,629,630,598);
Tờ bản đồ ĐC số 16 (313,268,232);
Tờ bản đồ ĐC số 25 (76,83,93);
Tờ bản đồ ĐC số 27 (426);
Tờ bản đồ ĐC số 27 (255,259,436,450,439,451,425,419,420,469,458,473,523)</t>
  </si>
  <si>
    <t>Đất ở tại các khu vực (Cửa Ông Vy, Cây Dưa, Giáp trạm y tế, của Ông Lý, Mẹ Cửu, Trợ Mạ, Cửa Nương, Chà Hén và Hung Dũ)</t>
  </si>
  <si>
    <t>Xã Hưng Trạch</t>
  </si>
  <si>
    <t>Tờ bản đồ ĐC số 17 (1460, 1513, 1543)
Tờ bản đồ ĐC số 16 (1589, 1559, 1630, 1560)
Tờ bản đồ ĐC số 9 (81, 167, 176 )
Tờ bản đồ ĐC số 10 (376)
Tờ bản đồ ĐC số 20 (524, 525, 526)
Tờ bản đồ ĐC số 25 (225, 144, 125, 124, 484, 462)</t>
  </si>
  <si>
    <t>Xã Lâm Trạch</t>
  </si>
  <si>
    <t>Đất ở khu vực thôn Xuân Tiến</t>
  </si>
  <si>
    <t>Tờ bản đồ ĐC số 82 (các thửa 281,343,282,283,284,285,286,287,106,121,122,123,124,125,126,105,104,103,102,101,100,129,128,127,156,155,130,131,154,153,152,151,150,193,194,195,146,147,148,149,135,136,92,134,133,132);
Tờ bản đồ ĐC số 83 (các thửa 117,116,115)</t>
  </si>
  <si>
    <t>Đất ở tại các thôn năm 2017</t>
  </si>
  <si>
    <t>Xã Vạn Trạch</t>
  </si>
  <si>
    <t>Xã Vạn Trạch;
Chuyển mục đích: Tờ bản đồ ĐC số 6 (815); Tờ bản đồ ĐC số 11 (394); Tờ bản đồ ĐC số 18 (737); Tờ bản đồ ĐC số 21 (73); Tờ bản đồ ĐC số 22 (3, 48, 239, 240)</t>
  </si>
  <si>
    <t>Các xã trên địa bàn huyện</t>
  </si>
  <si>
    <t>Tạo quỹ đất ở tại các xã</t>
  </si>
  <si>
    <t>Xây dựng trụ sở làm việc và kho tàng vật chi cục thi hành án dân sự</t>
  </si>
  <si>
    <t>Tờ bản đồ ĐC số 13 (260,261)</t>
  </si>
  <si>
    <t>Trụ sở Bảo Hiểm xã hội huyện</t>
  </si>
  <si>
    <t>Tờ bản đồ ĐC số 14 (208,209,230,233)</t>
  </si>
  <si>
    <t>Trạm khai thác và bảo vệ nguồn lợi thủy sản Lý Hòa</t>
  </si>
  <si>
    <t>Quỹ đất thương mại dịch vụ giáp Quốc Lộ 1A</t>
  </si>
  <si>
    <t>Giáp Quốc Lộ 1A xã Đại Trạch tờ bản đồ ĐC số 12 (551, 529, 520, 552, 554, 574, 575, 601, 573, 624, 625, 626, 624, 625, 626, 676, 677, 678, 704, 703, 702, 728, 727, 746, 747, 748)</t>
  </si>
  <si>
    <t>Cửa hàng xăng dầu Phong Nha</t>
  </si>
  <si>
    <t>KM 951+500 HCM (Đ) Thôn Phong Nha xã Sơn Trạch</t>
  </si>
  <si>
    <t>Cây xăng Bắc Trạch</t>
  </si>
  <si>
    <t>Tờ bản đồ ĐC số 6 (88, 89, 61, 62, 63); Tờ bản đồ ĐC số 16 (9, 10)</t>
  </si>
  <si>
    <t>Cửa hàng xăng dầu tại xã Trung Trạch của Công ty TNHH Sản xuất - Thương mại Hưng Phát</t>
  </si>
  <si>
    <t>Tờ bản đồ ĐC số 58 (các thửa 473,416,456,402,351,386,405,409,348,370,336,351,407,427,426,489);
Tờ bản đồ ĐC số 59 (thửa 950); Tờ bản đồ ĐC số 74 (các thửa 54,53,73,80,81,104,105,106,118,147,148,149,150,153,206,208,151,152,113,114,109,108,110,111,115,116,117,107,78,79,74,28,29,34,30,11,33,32,31,52,76,112); 
Tờ bản đồ ĐC số 67 (các thửa 186,164,205);  Tờ bản đồ ĐC số 81 (các thửa 70,94,98,95,96,97,99,129, 354,355,341,334,335,318,320,321,337,338,339,314,315,316,317,313,319,311,310,322,291,292,312,309,293,294,295,296,282,280,279,264,263,262,261,260,258,259,255,256,257,254,253,252,251,286,287,288,284,285,289,290,222,223,224,225,243,244,221,220,219,218,226,240,241,249,238,215,216,217,146,147,184,181,183,124,125,126,90,102,103,86,105,104,118,117,116,138,139,140,141,152,151,150,149,179,180,186,215,178,187,188,189,190,214,213,172,171,175,176,177,154,153,137,119,121,136,123,124,133,134,135,158,157,356)
Tờ bản đồ ĐC số 76 (các thửa 13,14,7,8,9,10,11,12); Tờ bản đồ ĐC số 77 (các thửa 11,12,13,14,15,16,17,18,19,20,21,22,23,24,25,26)</t>
  </si>
  <si>
    <t xml:space="preserve">Quỹ đất thương mại dịch vụ </t>
  </si>
  <si>
    <t>Tạo quỹ đất SXKD khu vực Đồng Vàng</t>
  </si>
  <si>
    <t>Tờ bản đồ ĐC số 21 (thửa 28, 30, 32, 34, 37, 39, 40, 42)</t>
  </si>
  <si>
    <t>Nhà thờ họ Nguyễn</t>
  </si>
  <si>
    <t>Tờ bản đồ ĐC số 26 thửa 17</t>
  </si>
  <si>
    <t xml:space="preserve">Quy hoạch nhà thờ họ </t>
  </si>
  <si>
    <t>Tờ bản đồ ĐC số 22 (thửa 382)</t>
  </si>
  <si>
    <t>Đường tỉnh lộ 561 cải tạo và nâng cấp</t>
  </si>
  <si>
    <t>Các xã: Tây Trạch, Hoàn Lão, Vạn Trạch, Hoàn Trạch, Cự Nẫm</t>
  </si>
  <si>
    <t>Mở Rộng đường Ba Trại-Thọ Lộc,  đường tỉnh 560 (MR 30m)</t>
  </si>
  <si>
    <t>Các xã: Phú Trạch, Sơn Lộc, Cự Nẫm, Hạ Trạch</t>
  </si>
  <si>
    <t>Đường giao thông nông thôn</t>
  </si>
  <si>
    <t>Quy hoạch hệ thống giao thông vùng Bàu</t>
  </si>
  <si>
    <t>Bãi giữ xe và khu vực đón tiếp điểm du lịch sinh thái Suối Moọc</t>
  </si>
  <si>
    <t>Bãi đỗ xe tập kết hàng hóa cửa khẩu Cà Roong</t>
  </si>
  <si>
    <t>Đất kênh mương nội đồng</t>
  </si>
  <si>
    <t>Trạm biến áp 110 KV Sơn Lộc</t>
  </si>
  <si>
    <t>Đường dây 110 KV Đồng Hới - Ba Đồn - Bố Trạch</t>
  </si>
  <si>
    <t>Trường mầm non xã Mỹ Trạch</t>
  </si>
  <si>
    <t>Trường mầm non Cổ Giang (mở rộng)</t>
  </si>
  <si>
    <t>Tờ bản đồ ĐC số 37 (67, 104, 68, 102, 103, 112, 111, 29)</t>
  </si>
  <si>
    <t>Trường mần non thôn Cù Lạc 1</t>
  </si>
  <si>
    <t>Tờ bản đồ ĐC số 55 (thửa 601)</t>
  </si>
  <si>
    <t>Trường mần non thôn Xuân Sơn</t>
  </si>
  <si>
    <t>Tờ bản đồ ĐC số 47 (thửa 61)</t>
  </si>
  <si>
    <t>Quy hoạch công viên cây xanh,khu vui chơi giải trí tại TK9,TK5,TK2,TK4,TK8</t>
  </si>
  <si>
    <t>Sét gạch ngói đồng Cà</t>
  </si>
  <si>
    <t>Tờ bản đồ ĐC số 22</t>
  </si>
  <si>
    <t>Sét gạch ngói đồng Vụng</t>
  </si>
  <si>
    <t>Tờ bản đồ ĐC số 20</t>
  </si>
  <si>
    <t>Sét gạch ngói thôn Thanh Lộc</t>
  </si>
  <si>
    <t>Chăn nuôi bò thịt áp dụng công nghệ cao liên danh giữa Cty TNHH 1TV Việt Trung với tập Đoàn Hòa Phát</t>
  </si>
  <si>
    <t>Quy hoạch đất nuôi trồng thủy sản</t>
  </si>
  <si>
    <t>Chuyển mục đích sang đất nuôi trồng thủy sản</t>
  </si>
  <si>
    <t>Tờ bản đồ ĐC số 4 (560; Tờ bản đồ ĐC số 7 (227); Tờ bản đồ ĐC số 11 (224; 19; 20); Tờ bản đồ ĐC số 12 (17, 407, 408, 376, 371, 389); Tờ bản đồ số 18 (285); Tờ  bản đồ ĐC số 26 (366), 273), Tờ bản đồ Đc số 5 (452)</t>
  </si>
  <si>
    <t xml:space="preserve">Quy hoạch nuôi thủy sản </t>
  </si>
  <si>
    <t xml:space="preserve">Tờ bản đồ ĐC số 15 (150,173,174,176,178,199,291,284,256) </t>
  </si>
  <si>
    <t>Chuyển mục đích sử dụng đất sang đất nuôi trồng thủy sản</t>
  </si>
  <si>
    <t>Tờ bản đồ ĐC số 5 (37); 
Tờ bản đồ ĐC số 11 (375, 376)</t>
  </si>
  <si>
    <t>QH đất NTS khu vực Cồn Vườn, Cồn Xác, Cồn Xã</t>
  </si>
  <si>
    <t>Tờ bản đồ ĐC số 12 (703,704,705,706,701,699,698,694,695,707,697,708,709,35,429,428,450,438,437,436,435,545,453,452,451,466,465,464,478,479,480,463,489,490,497,498,520,540,567,665,568,569,600,609,608,639,667,664,663,662,640,661,660,659,669,668,675,676,679,530,542,715,557,558,559,541,570,571,572,573,574,613,612,611,598,599,610,635,636,633,634,632,641,642,643,644,645,657,630,631,614,597,596,595,575,556,576,577,578,579,555,543553,554,581,580,593,594,616,615,628,629,646,656,655,654,647,627,626,617,592,591,582,583, 432,433,434,435,456,461,481,714,460,459,483,486,502,501,514,515,516,500,487,488,499,519,518 );
Tờ bản đồ ĐC số 17 (9,10,4,11,12,13,25,50,49,48,26,3,27,47,46,45,44,28,29,30,62,61)</t>
  </si>
  <si>
    <t>Quảng Châu</t>
  </si>
  <si>
    <t>Quảng Phú</t>
  </si>
  <si>
    <t>Quảng Trường</t>
  </si>
  <si>
    <t>1.7</t>
  </si>
  <si>
    <t>Quảng Đông</t>
  </si>
  <si>
    <t>Quảng Phương</t>
  </si>
  <si>
    <t>Quảng Hưng</t>
  </si>
  <si>
    <t>Trạm cảnh sát giao thông quốc lộ 1A</t>
  </si>
  <si>
    <t>Xây dựng hạ tầng KCN cửa ngõ phía Tây Khu kinh tế Hòn La</t>
  </si>
  <si>
    <t>Các xã: Quảng Tùng, Quảng Hưng, Quảng Tiến</t>
  </si>
  <si>
    <t>Quảng Tiến</t>
  </si>
  <si>
    <t>Quảng Xuân</t>
  </si>
  <si>
    <t>Dự án xây dựng cơ sở hạ tầng của tập đoàn FLC tại KCN Hòn La</t>
  </si>
  <si>
    <t xml:space="preserve">Khu công nghiệp cảng biển Hòn  La </t>
  </si>
  <si>
    <t>Khu phi thuế quan - Khu kinh tế Hòn La</t>
  </si>
  <si>
    <t>Dự án đầu tư nhà máy sản xuất và lắp đặt tủ điện; sản xuất và lắp đặt hệ thống xử lý nước thải, khí thải; thi công các công trình xây dựng của công ty TNHH công nghệ môi trường EVERGLORY</t>
  </si>
  <si>
    <t>Dự án đầu tư và xây dựng nhà máy sản xuất và lắp đặt các loại bồn, lò hơi, hệ thống nóng lạnh công nghiệp của Công ty TNHH và DV Vĩnh Phát QB</t>
  </si>
  <si>
    <t>Đoạn tránh quốc lộ 12A thị xã Ba Đồn, Quảng Trạch</t>
  </si>
  <si>
    <t>Đường bộ cao tốc Bắc-Nam đoạn Hà Tình (Hồng Lĩnh )- QB</t>
  </si>
  <si>
    <t xml:space="preserve">Xã Quảng Hợp, Quảng Châu, Quảng Thạch, Quảng Lưu, Quảng Phương, Quảng Trường </t>
  </si>
  <si>
    <t>Quảng Thạch</t>
  </si>
  <si>
    <t>Quảng Lưu</t>
  </si>
  <si>
    <t>Đường ống dẫn dầu từ cảng Hòn La sang tỉnh Khăm Muộn (Lào) của Công ty Cổ phần LàoPetro (chuyển tiếp KH2016)</t>
  </si>
  <si>
    <t xml:space="preserve">Các xã Quảng Đông, Quảng Phú, Quảng Tiến, Quảng Tùng, Quảng Thạch, Cảnh Hoá </t>
  </si>
  <si>
    <t>3.1.1</t>
  </si>
  <si>
    <t>Đất công cộng cơ quan trung tâm đào tạo khu kinh tế Hòn La</t>
  </si>
  <si>
    <t>3.1.2</t>
  </si>
  <si>
    <t>3.2</t>
  </si>
  <si>
    <t>3.2.1</t>
  </si>
  <si>
    <t>3.3.7</t>
  </si>
  <si>
    <t>Đường dây 110 kv Ba Đồn Hòn La</t>
  </si>
  <si>
    <t>Các xã: Quảng Đông, Quảng Tùng, Quảng Phú</t>
  </si>
  <si>
    <t>3.3.8</t>
  </si>
  <si>
    <t>Đất công trình năng lượng các xã trong huyện</t>
  </si>
  <si>
    <t>3.4.1</t>
  </si>
  <si>
    <t>Mở rộng UBND xã Quảng Hưng</t>
  </si>
  <si>
    <t>3.4.2</t>
  </si>
  <si>
    <t>Khối cơ quan trực thuộc huyện</t>
  </si>
  <si>
    <t>Trạm bảo vệ thực vật Quảng Trạch</t>
  </si>
  <si>
    <t>3.6.1</t>
  </si>
  <si>
    <t>3.6.1.1</t>
  </si>
  <si>
    <t>Đường nối Khu kinh tế Hòn La với KCN tập trung xi măng Tiến - Châu - Văn Hóa, tỉnh Quảng Bình (đầu tư mở rộng).</t>
  </si>
  <si>
    <t>Các xã: Quảng Tùng, Quảng Hưng, Quảng Châu, Quảng Tiến, Quảng Thạch, Quảng Lưu</t>
  </si>
  <si>
    <t>3.6.1.3</t>
  </si>
  <si>
    <t xml:space="preserve">Đường trục dọc KKT Hòn La tỉnh Quảng Bình </t>
  </si>
  <si>
    <t>Các xã: Quảng Đông, Quảng Phú</t>
  </si>
  <si>
    <t>3.6.1.5</t>
  </si>
  <si>
    <t>Mở rộng đường giao thông liên thôn Pháp Kệ- Đông Dương</t>
  </si>
  <si>
    <t>3.6.1.12</t>
  </si>
  <si>
    <t>Nâng cấp đường liên xã Tùng - Châu - Hợp -  Ngư Hóa</t>
  </si>
  <si>
    <t>Các xã: Quảng Tùng, Quảng Châu, Quảng Hợp</t>
  </si>
  <si>
    <t>Đất giao thông phía Bắc khu trung tâm văn hóa, hành chính khu huyện lỵ mới (KOB;2017)</t>
  </si>
  <si>
    <t>3.6.1.25</t>
  </si>
  <si>
    <t>Đất giao thông đối ngoại liên khu vực</t>
  </si>
  <si>
    <t>Quảng Kim</t>
  </si>
  <si>
    <t>3.6.1.28</t>
  </si>
  <si>
    <t>Đường giao thông nông thôn, nội đồng</t>
  </si>
  <si>
    <t>Quảng Liên</t>
  </si>
  <si>
    <t>Quảng Thanh</t>
  </si>
  <si>
    <t>3.6.2.2</t>
  </si>
  <si>
    <t>Nâng cấp trạm bơm Phù Lưu</t>
  </si>
  <si>
    <t>Tờ 7 các thửa 882, 883, 942, 943, 949, 336, 1013, 1014</t>
  </si>
  <si>
    <t>3.6.2.3</t>
  </si>
  <si>
    <t>Hệ thống kênh mương xã Quảng Liên</t>
  </si>
  <si>
    <t>Hồ Khe Am</t>
  </si>
  <si>
    <t>3.6.5.3</t>
  </si>
  <si>
    <t>Đất cơ quan trung tâm đào tạo</t>
  </si>
  <si>
    <t>3.6.6.1</t>
  </si>
  <si>
    <t>Bệnh viện khu kinh tế Hòn La</t>
  </si>
  <si>
    <t>3.6.6.4</t>
  </si>
  <si>
    <t>Trung tâm Y tế huyện Quảng Trạch (Bệnh viện đa khoa và TT y tế dự phòng Quảng Trạch)</t>
  </si>
  <si>
    <t>3.6.7.1</t>
  </si>
  <si>
    <t>Sân vận động xã (tại thôn 2)</t>
  </si>
  <si>
    <t>Tờ 30, các thửa 17, 18, 19, 20, 24, 25, 26</t>
  </si>
  <si>
    <t>3.6.7.3</t>
  </si>
  <si>
    <t>Sân thể thao thôn tân An</t>
  </si>
  <si>
    <t>Tờ 8 các thửa 943, 944, 976, 979-981, 1021, 1022, 1024</t>
  </si>
  <si>
    <t>3.7.1</t>
  </si>
  <si>
    <t>Nhà thờ giáo họ thôn Xuân Hải</t>
  </si>
  <si>
    <t>Mở rộng chùa Ngọa Cương</t>
  </si>
  <si>
    <t>3.8.2</t>
  </si>
  <si>
    <t xml:space="preserve">Đình làng thôn Thanh Bình, Xuân Kiều </t>
  </si>
  <si>
    <t>3.8.3</t>
  </si>
  <si>
    <t>3.9.1</t>
  </si>
  <si>
    <t>3.11.1</t>
  </si>
  <si>
    <t>3.11.3</t>
  </si>
  <si>
    <t>3.13.1</t>
  </si>
  <si>
    <t>3.13.3</t>
  </si>
  <si>
    <t>3.13.5</t>
  </si>
  <si>
    <t>Khu đô thị mới và tái định cư số 3</t>
  </si>
  <si>
    <t>3.13.13</t>
  </si>
  <si>
    <t>Đất ở khu vực Đồng Trạm (Thôn Phú Lộc 4)</t>
  </si>
  <si>
    <t>Tờ 39 các thửa: từ 9-37; Tờ 35 các thửa 1057-1066, 1081-1218</t>
  </si>
  <si>
    <t>3.13.24</t>
  </si>
  <si>
    <t>Đất ở xen cư thôn Hòa Bình</t>
  </si>
  <si>
    <t>Tờ 46 các thửa 225, 226, 230, 231, 253, 254, 255, 256, 192; tờ 35 các thửa 18, 19, 40, 41, 44, 45, 46, 64, 65; tờ 50 thửa 83</t>
  </si>
  <si>
    <t>3.13.26</t>
  </si>
  <si>
    <t>Đất ở thôn Xuân Hòa</t>
  </si>
  <si>
    <t>Tờ 1 các thửa 5, 13, 33-38, 44-48, 84-90, 143-149</t>
  </si>
  <si>
    <t>3.13.34</t>
  </si>
  <si>
    <t>Đất ở xóm 3 thôn Tam Đa</t>
  </si>
  <si>
    <t>Tờ 20 các thửa 503-505, 540-548, 629-632, 594-602, 622, 633, 678-684, 696-705, 733-735, 746</t>
  </si>
  <si>
    <t>3.13.35</t>
  </si>
  <si>
    <t>Đất ở khu trung tâm xã</t>
  </si>
  <si>
    <t>3.13.39</t>
  </si>
  <si>
    <t>Đất ở thôn 6</t>
  </si>
  <si>
    <t>Tờ 9 các thửa 595, 647, 705, 820, 648, 637, 638</t>
  </si>
  <si>
    <t>3.13.44</t>
  </si>
  <si>
    <t>Đất ở vùng rú Cây Sang thôn Pháp Kệ</t>
  </si>
  <si>
    <t>Tờ 16 các thửa 305-310, 212, 255-260, 270-285</t>
  </si>
  <si>
    <t>3.13.45</t>
  </si>
  <si>
    <t>Đất ở phân lô vùng Cồn Rò thôn Đông Dương</t>
  </si>
  <si>
    <t>Tờ số 2 các thửa 294-297, 301-307, 309-330, 332-345</t>
  </si>
  <si>
    <t>3.13.46</t>
  </si>
  <si>
    <t>Đất ở thôn Sơn Tùng</t>
  </si>
  <si>
    <t>Tờ 42 các thửa 240, 241, 238, 239, 285, 288, 287, 289, 339, 340, 383, 291, 243, 292, 341, 342, 384</t>
  </si>
  <si>
    <t>3.13.47</t>
  </si>
  <si>
    <t>Đất ở thôn Trung Minh</t>
  </si>
  <si>
    <t>Tờ 44 các thửa 663, 664, 628-630, 585-587, 707-709, 661-670, 699-713, 748-752, 819-821</t>
  </si>
  <si>
    <t>3.13.48</t>
  </si>
  <si>
    <t>Đất ở thôn Tân Châu</t>
  </si>
  <si>
    <t>Tờ 28 các thửa 1-9; tờ 29 các thửa 101, 102, 162, 163, 127-136, 162-165; 227; tờ 31 các thửa 1-6; tờ 32 các thửa 1814, tờ 33 thửa 19-48</t>
  </si>
  <si>
    <t>3.13.49</t>
  </si>
  <si>
    <t>Đất ở các xã trong huyện</t>
  </si>
  <si>
    <t xml:space="preserve"> Trạm cấp nước sạch xã Quảng Trường</t>
  </si>
  <si>
    <t>HTX sản xuất, dịch vụ mây xiên</t>
  </si>
  <si>
    <t>Tờ 51, thửa 746; tờ 35 các thửa 18, 19, 44, 45; tờ 37 thửa 402; tờ 10 thửa 708; tờ 10 thửa 708, 537; tờ 11 thửa 332</t>
  </si>
  <si>
    <t>Quảng Phúc</t>
  </si>
  <si>
    <t>Quảng Long</t>
  </si>
  <si>
    <t>Quảng Sơn</t>
  </si>
  <si>
    <t>Bến vượt sông quân sự</t>
  </si>
  <si>
    <t>Quảng Phong</t>
  </si>
  <si>
    <t>Quảng Lộc</t>
  </si>
  <si>
    <t>Xây dựng sở chỉ huy thị xã Ba Đồn</t>
  </si>
  <si>
    <t>Công an phường Quảng Thuận</t>
  </si>
  <si>
    <t>Quảng Thuận</t>
  </si>
  <si>
    <t>Đồn công an phường Quảng Thọ</t>
  </si>
  <si>
    <t>Quảng Thọ</t>
  </si>
  <si>
    <t>Đồn Công an phường Nam thị xã Ba Đồn</t>
  </si>
  <si>
    <t>Quảng Hòa</t>
  </si>
  <si>
    <t>Đường tránh Quốc lộ 1A</t>
  </si>
  <si>
    <t>Các phường: Quảng Phúc, Quảng Thọ</t>
  </si>
  <si>
    <t>Đường cao tốc Bắc Nam phía Đông</t>
  </si>
  <si>
    <t>Quảng Minh</t>
  </si>
  <si>
    <t>Quốc lộ 12A đoạn tránh thị xã Ba Đồn</t>
  </si>
  <si>
    <t>Các phường: Quảng Phong, Quảng Long</t>
  </si>
  <si>
    <t>Quảng Tiên</t>
  </si>
  <si>
    <t>Mạch đường dây 110kv-220kv Đồng Hới-Ba Đồn và năng lượng NT 2 mở rộng</t>
  </si>
  <si>
    <t>3.2.3</t>
  </si>
  <si>
    <t>Ba Đồn</t>
  </si>
  <si>
    <t>Quảng Văn</t>
  </si>
  <si>
    <t>3.5.1.3</t>
  </si>
  <si>
    <t>Đường N2 theo QH TX Ba Đồn</t>
  </si>
  <si>
    <t>3.5.1.4</t>
  </si>
  <si>
    <t>Đường cứu hộ, cứu nạn ( Hòa- Tân- Thủy)</t>
  </si>
  <si>
    <t>Các xã: Quảng Hòa, Quảng Tân, Quảng Thủy</t>
  </si>
  <si>
    <t>Quảng Tân</t>
  </si>
  <si>
    <t>Quảng Thủy</t>
  </si>
  <si>
    <t>3.5.1.5</t>
  </si>
  <si>
    <t>Mở rộng đường Quảng Tiên-Quảng Trung-Quảng Tân</t>
  </si>
  <si>
    <t>Quảng Trung</t>
  </si>
  <si>
    <t>Quảng Hải</t>
  </si>
  <si>
    <t>3.5.1.14</t>
  </si>
  <si>
    <t>Mở rộng đường liên xã đi Quảng Lộc</t>
  </si>
  <si>
    <t>3.5.1.15</t>
  </si>
  <si>
    <t>Giao thông nội thôn, nội đồng</t>
  </si>
  <si>
    <t>3.5.2.7</t>
  </si>
  <si>
    <t>Hệ thống mương thủy lợi và công trình nước sạch</t>
  </si>
  <si>
    <t>3.5.2.8</t>
  </si>
  <si>
    <t>Hệ thống kênh mương, thuỷ lợi</t>
  </si>
  <si>
    <t>Các xã phường còn lại</t>
  </si>
  <si>
    <t>Trường mầm non khu vực 2</t>
  </si>
  <si>
    <t>3.5.3.5</t>
  </si>
  <si>
    <t>Trường mầm non Tân Đức</t>
  </si>
  <si>
    <t>3.5.3.7</t>
  </si>
  <si>
    <t>Mở rộng trường mầm non Quảng Thủy</t>
  </si>
  <si>
    <t>3.5.4.2</t>
  </si>
  <si>
    <t>Trạm y tế phường Quảng Thọ</t>
  </si>
  <si>
    <t>3.5.4.4</t>
  </si>
  <si>
    <t>Bệnh viện đa khoa Hữu Nghị
của Công ty TNHH Bệnh viện  Hữu Nghị Quảng Bình</t>
  </si>
  <si>
    <t>3.5.5.2</t>
  </si>
  <si>
    <t>Xây dựng mới và mở rộng đất chợ</t>
  </si>
  <si>
    <t>Các xã phường</t>
  </si>
  <si>
    <t>Đất cơ sở tôn giáo các xã phường</t>
  </si>
  <si>
    <t>Đình Làng thôn Tân Đức</t>
  </si>
  <si>
    <t>Nhà văn hóa thôn Nam Minh Lệ</t>
  </si>
  <si>
    <t>Mở rộng nhà văn hóa thôn Vân Bắc</t>
  </si>
  <si>
    <t>Công viên cây xanh</t>
  </si>
  <si>
    <t>Đất ở tại đô thị tổ dân phố 1 + 2</t>
  </si>
  <si>
    <t>Khu dân cư Đơn Sa</t>
  </si>
  <si>
    <t>Đất ở xen cư thôn Tân Mỹ</t>
  </si>
  <si>
    <t>3.11.6</t>
  </si>
  <si>
    <t>Khu dân cư Diêm Phúc</t>
  </si>
  <si>
    <t>3.11.7</t>
  </si>
  <si>
    <t>Đất ở đồng Cồn Đò</t>
  </si>
  <si>
    <t>3.11.8</t>
  </si>
  <si>
    <t>Đất ở đồng Cồn Voi, Bàu Su, Vĩnh Tèn</t>
  </si>
  <si>
    <t>3.11.9</t>
  </si>
  <si>
    <t>Đất ở vùng Đồng Cồn</t>
  </si>
  <si>
    <t>Đất ở vùng Đồng Mõm</t>
  </si>
  <si>
    <t>3.11.11</t>
  </si>
  <si>
    <t>Khu dân cư mới tổ dân phố Minh Lợi (các vùng Xạ Hoành, Xạ Chung)</t>
  </si>
  <si>
    <t>3.12.2</t>
  </si>
  <si>
    <t>QH đất ở thôn Vĩnh Phước Đông</t>
  </si>
  <si>
    <t>3.12.11</t>
  </si>
  <si>
    <t>Đất ở thôn Tân Trường</t>
  </si>
  <si>
    <t>3.12.13</t>
  </si>
  <si>
    <t>Đấu giá đất xen cư tại thôn Trung Thôn</t>
  </si>
  <si>
    <t>3.12.14</t>
  </si>
  <si>
    <t>Đất ở vùng Trung Thôn</t>
  </si>
  <si>
    <t>3.12.15</t>
  </si>
  <si>
    <t>Quy hoạch đất ở thôn Hợp Hòa</t>
  </si>
  <si>
    <t>3.12.17</t>
  </si>
  <si>
    <t>Đất ở thôn Long Trung</t>
  </si>
  <si>
    <t>Mở rộng nghĩa trang liệt sỹ</t>
  </si>
  <si>
    <t>Tờ số 9 thửa 414</t>
  </si>
  <si>
    <t>Văn phòng đại diện prudential</t>
  </si>
  <si>
    <t>Trụ sở làm việc và hội trường của công ty Lê Dũng Linh</t>
  </si>
  <si>
    <t>TBĐ 12 (TS 709, 712, 713, 714, 715,716, 764, 765, 766, 768, 769, 770, 771, 809, 810, 811, 812, 813, 814,815, 816, 858, 772, 860, 859, 861, 764, 860</t>
  </si>
  <si>
    <t>Đất công cộng dịch vụ</t>
  </si>
  <si>
    <t>Điểm Tiểu thủ công nghiệp - làng nghề thôn Tân Thượng</t>
  </si>
  <si>
    <t>Điểm TTCN-làng nghề xã Quảng Lộc</t>
  </si>
  <si>
    <t>Đất làng nghề TTCN Quảng Hòa</t>
  </si>
  <si>
    <t>Điểm TTCN - làng nghề xã Quảng Sơn</t>
  </si>
  <si>
    <t>Điểm TTCN - làng nghề xã Quảng Thủy</t>
  </si>
  <si>
    <t>Sản xuất KG vật liệu xây dựng</t>
  </si>
  <si>
    <t>Nhà máy sản xuất gạch không nung</t>
  </si>
  <si>
    <t>Sét phụ gia xi măng</t>
  </si>
  <si>
    <t>Công an TT Đồng Lê</t>
  </si>
  <si>
    <t>Thị trấn Đồng Lê</t>
  </si>
  <si>
    <t>TBĐ26 (TS 30, 38, 40, 41, 42, 43)</t>
  </si>
  <si>
    <t>Đường ống dẫn dầu từ cảng Hòn La sang tỉnh Khăm muộn Lào đoạn qua huyện Tuyên Hóa của công ty cổ phần Lào Petro</t>
  </si>
  <si>
    <t>Tiến Hóa, Mai Hóa, Châu Hóa, Cao Quảng</t>
  </si>
  <si>
    <t>Xã Tiến Hóa</t>
  </si>
  <si>
    <t>Xã Mai Hóa</t>
  </si>
  <si>
    <t>Mở rộng nâng cấp Quốc Lộ 12A</t>
  </si>
  <si>
    <t>Mở rộng và nâng cấp Quốc Lộ 15</t>
  </si>
  <si>
    <t>Nâng cấp Tỉnh Lộ 559</t>
  </si>
  <si>
    <t>Xã Cao Quảng</t>
  </si>
  <si>
    <t>Xã Hương Hóa</t>
  </si>
  <si>
    <t>Xã Đức Hóa, Phong Hóa</t>
  </si>
  <si>
    <t>3.1.11</t>
  </si>
  <si>
    <t>Đường Giao thông Đức Hóa - Phong Hóa</t>
  </si>
  <si>
    <t>Xã Châu Hóa</t>
  </si>
  <si>
    <t>Trạm bơm đầm thôn Lâm Lang</t>
  </si>
  <si>
    <t>TBĐ6 (TS 855)</t>
  </si>
  <si>
    <t>Xã Lâm Hóa</t>
  </si>
  <si>
    <t>Xã Thạch Hóa</t>
  </si>
  <si>
    <t>3.2.8</t>
  </si>
  <si>
    <t>Hệ thống tưới tiêu nội đồng toàn xã</t>
  </si>
  <si>
    <t>Xã Phong Hoá</t>
  </si>
  <si>
    <t>3.2.9</t>
  </si>
  <si>
    <t>Xây dựng hệ thống cấp nước sinh hoạt</t>
  </si>
  <si>
    <t>Phòng khám đa khoa</t>
  </si>
  <si>
    <t>3.7.3</t>
  </si>
  <si>
    <t>Chợ Ống</t>
  </si>
  <si>
    <t>TBĐ25 (TS 35, 42-&gt;44)</t>
  </si>
  <si>
    <t>7.1</t>
  </si>
  <si>
    <t>TBĐ28 (TS 45-&gt;49, 36-&gt;38, 3, 99)</t>
  </si>
  <si>
    <t>Trạm khí tượng thủy văn</t>
  </si>
  <si>
    <t>9.3</t>
  </si>
  <si>
    <t>Bảo hiểm xã hội (Chuyển tiếp 2016)</t>
  </si>
  <si>
    <t>TBĐ42 (TS 8, 12, 15, 17, 19, 21;) TBĐ5 (250, 259, 260, 261)</t>
  </si>
  <si>
    <t>Nhà điều hành điện Tân Ấp</t>
  </si>
  <si>
    <t>Bãi tập kết VLXD</t>
  </si>
  <si>
    <t>TBĐ46 (TS 21-&gt;26, 55)</t>
  </si>
  <si>
    <t>no</t>
  </si>
  <si>
    <t>OK</t>
  </si>
  <si>
    <t>`</t>
  </si>
  <si>
    <r>
      <t>Đất thương mại dịch vụ (</t>
    </r>
    <r>
      <rPr>
        <i/>
        <sz val="12"/>
        <color indexed="8"/>
        <rFont val="Times New Roman"/>
        <family val="1"/>
      </rPr>
      <t>thôn Cù Lạc 1, gần động Phong Nha, trước nghĩa địa thôn Hà Lời, dọc đường 32m, sát Hang Tối</t>
    </r>
    <r>
      <rPr>
        <sz val="12"/>
        <color indexed="8"/>
        <rFont val="Times New Roman"/>
        <family val="1"/>
      </rPr>
      <t>)</t>
    </r>
  </si>
  <si>
    <t>STT</t>
  </si>
  <si>
    <t>Tên công trình, dự án</t>
  </si>
  <si>
    <t>Địa điểm</t>
  </si>
  <si>
    <t>Tổng
diện tích (ha)</t>
  </si>
  <si>
    <t>Lấy từ loại đất</t>
  </si>
  <si>
    <t>Xã, phường,
thị trấn</t>
  </si>
  <si>
    <t>Thành phố,
thị xã, huyện</t>
  </si>
  <si>
    <t>Các loại đất khác</t>
  </si>
  <si>
    <t>Huyện
Tuyên Hóa</t>
  </si>
  <si>
    <t>Thị xã
Ba Đồn</t>
  </si>
  <si>
    <t>Huyện
Bố Trạch</t>
  </si>
  <si>
    <t>Thành phố
Đồng Hới</t>
  </si>
  <si>
    <t>Huyện
Quảng Ninh</t>
  </si>
  <si>
    <t>Huyện
Lệ Thủy</t>
  </si>
  <si>
    <t>Huyện
Minh Hóa</t>
  </si>
  <si>
    <t>Huyện
Quảng Trạch</t>
  </si>
  <si>
    <t>III</t>
  </si>
  <si>
    <t>Thị trấn
Đồng Lê</t>
  </si>
  <si>
    <t>Đất cơ sở giáo dục</t>
  </si>
  <si>
    <t>Huyện 
Bố Trạch</t>
  </si>
  <si>
    <t>IV</t>
  </si>
  <si>
    <t>Đất Cụm Công nghiệp</t>
  </si>
  <si>
    <t>VI</t>
  </si>
  <si>
    <t>V</t>
  </si>
  <si>
    <t>V.1</t>
  </si>
  <si>
    <t>V.2</t>
  </si>
  <si>
    <t>V.3</t>
  </si>
  <si>
    <t>V.4</t>
  </si>
  <si>
    <t>V.5</t>
  </si>
  <si>
    <t>V.6</t>
  </si>
  <si>
    <t>V.7</t>
  </si>
  <si>
    <t>Đất bãi thải, xử lý rác thải</t>
  </si>
  <si>
    <t>VII</t>
  </si>
  <si>
    <t>VIII</t>
  </si>
  <si>
    <t>IX</t>
  </si>
  <si>
    <t>Đất Tôn giáo</t>
  </si>
  <si>
    <t>Phường
Bắc Lý</t>
  </si>
  <si>
    <t>Đất bưu chính, viễn thông</t>
  </si>
  <si>
    <t>Thị trấn
Quy Đạt</t>
  </si>
  <si>
    <t>Đất xây dựng cơ sở văn hóa</t>
  </si>
  <si>
    <t>Phường
Đồng Phú</t>
  </si>
  <si>
    <t>Phường
Phú Hải</t>
  </si>
  <si>
    <t>Phường
Bắc Nghĩa</t>
  </si>
  <si>
    <t>Thị trấn
Kiến Giang</t>
  </si>
  <si>
    <t>Các xã</t>
  </si>
  <si>
    <t>Khu dân cư Đơn Sa,
Tân Mỹ, Diêm Phúc</t>
  </si>
  <si>
    <t>HTKT tạo quỹ đất phường Phú Hải</t>
  </si>
  <si>
    <t>các xã</t>
  </si>
  <si>
    <t>56</t>
  </si>
  <si>
    <t>57</t>
  </si>
  <si>
    <t>60</t>
  </si>
  <si>
    <t>61</t>
  </si>
  <si>
    <t>62</t>
  </si>
  <si>
    <t>63</t>
  </si>
  <si>
    <t>Khu công viên cây xanh
và dịch vụ thể thao</t>
  </si>
  <si>
    <t>phường
Bắc Lý</t>
  </si>
  <si>
    <t>Xã Quảng Phương</t>
  </si>
  <si>
    <t>Các xã Hồng Thủy, Phong Thủy, Lộc Thủy</t>
  </si>
  <si>
    <t>Nhà lưu niệm
Đại tướng Võ Nguyên Giáp</t>
  </si>
  <si>
    <t>Nhà lưu niệm
Đại tướng Nguyễn Chí Thanh</t>
  </si>
  <si>
    <t>Đường giao thông
Hà Thiệp - Bắc Ninh (Giai đoạn 2)</t>
  </si>
  <si>
    <t>Đường tỉnh lộ 561
cải tạo và nâng cấp</t>
  </si>
  <si>
    <t>Mở rộng trường
mầm non Quảng Thủy</t>
  </si>
  <si>
    <t>Trụ sở Mặt trận và khối đoàn thể</t>
  </si>
  <si>
    <t>Trạm thú y Thị xã Ba Đồn</t>
  </si>
  <si>
    <t>Phường
Nam Lý</t>
  </si>
  <si>
    <t>Trạm khai thác và bảo vệ nguồn lợi thủy sản Nhật Lệ.</t>
  </si>
  <si>
    <t>Phường
Hải Thành</t>
  </si>
  <si>
    <t>Dự án xây dựng bến xe, dịch vụ đầu mối phía Đông Nam trung tâm huyện lỵ mới huyện Quảng Trạch
(giai đoạn 2)</t>
  </si>
  <si>
    <t>Dự án phát triển khu đất giao thông phía Đông Nam khu trung tâm huyện lỵ mới huyện Quảng Trạch
(giai đoạn 2)</t>
  </si>
  <si>
    <t>Trung tâm bồi dưỡng
chính trị Quảng Trạch</t>
  </si>
  <si>
    <t>Mở rộng trường THCS
và THPT Hóa Tiến</t>
  </si>
  <si>
    <t>Xã
Hóa Tiến</t>
  </si>
  <si>
    <t>Xây dựng mở rộng trường
THCS Quảng Hải</t>
  </si>
  <si>
    <t>Xã
Quảng Hải</t>
  </si>
  <si>
    <t>Đường giao thông 22m
phía Nam Trụ sở Tỉnh ủy</t>
  </si>
  <si>
    <t>Lò đốt rác thải sinh hoạt</t>
  </si>
  <si>
    <t>Xã
Mai Hóa</t>
  </si>
  <si>
    <t>Thành phố Đồng Hới</t>
  </si>
  <si>
    <t>PHỤ LỤC 1</t>
  </si>
  <si>
    <t>64</t>
  </si>
  <si>
    <t>Xã Vạn Ninh</t>
  </si>
  <si>
    <t>Chùa Linh Sơn Tự (Đại Phúc)</t>
  </si>
  <si>
    <t>Xã
Nhân Trạch</t>
  </si>
  <si>
    <t>Khu công viên cây xanh
phía Tây Sông Cầu Rào</t>
  </si>
  <si>
    <t>Mở rộng nhà văn hóa
thôn Bắc Cổ Hiền</t>
  </si>
  <si>
    <t>Đài phát thanh, phát sóng Đồng Hới</t>
  </si>
  <si>
    <t>HTKT khu dân cư
Đông Nam đường Lê Lợi</t>
  </si>
  <si>
    <t>Đường giao thông trong khu
Trung tâm Hành chính tỉnh</t>
  </si>
  <si>
    <t>Đường giao thông đoạn nối từ Quốc lộ 1A lên đường tránh thành phố Đồng Hới</t>
  </si>
  <si>
    <t>Đất ở theo quy hoạch chung
thị trấn Hoàn Lão</t>
  </si>
  <si>
    <t>Tạo quỹ đất ở khu vực giáp
với huyện đội mới</t>
  </si>
  <si>
    <t>Khu dân cư phía Bắc
đường Trần Quang Khải</t>
  </si>
  <si>
    <t>Thị trấn
Nông trường
Lệ Ninh</t>
  </si>
  <si>
    <t>HTKT khu vực đất ở
02 bên đường Cao Thắng</t>
  </si>
  <si>
    <t>Mở rộng
Trường THPT Kỹ thuật Lệ Thủy</t>
  </si>
  <si>
    <t>Xây dựng
Trường mầm non Thạch Bàn</t>
  </si>
  <si>
    <t>Đường giao thông vào khu sản xuất từ bản Cà Ròong 1 đi bản Lụt</t>
  </si>
  <si>
    <t>Xã
Thượng Trạch</t>
  </si>
  <si>
    <t>Bến xe trung tâm huyện Lệ Thủy</t>
  </si>
  <si>
    <t>Xã Liên Thủy</t>
  </si>
  <si>
    <t>Xã Quảng Xuân</t>
  </si>
  <si>
    <t>Đất ở tại thôn Xuân Kiều</t>
  </si>
  <si>
    <t>Đường giao thông nâng cao năng lực phòng cháy chữa cháy</t>
  </si>
  <si>
    <t>Bến đậu tàu đo lưu lượng Đài khí tượng thủy văn khu vực TTB</t>
  </si>
  <si>
    <t>Đường Tuần tra bảo vệ rừng Vườn Quốc gia Phong Nha - Kẻ Bàng</t>
  </si>
  <si>
    <t>Đất công trình viễn thông</t>
  </si>
  <si>
    <t>Trạm BTS</t>
  </si>
  <si>
    <t xml:space="preserve">Các xã Sơn Trạch,
Xuân Trạch,
 Tân Trạch, Thượng Trạch, </t>
  </si>
  <si>
    <t>Khu đô thị phía Đông Bắc đường Lý Thường Kiệt, phường Bắc Lý,
thành phố Đồng Hới</t>
  </si>
  <si>
    <t>Trụ sở UBND thị trấn Kiến Giang</t>
  </si>
  <si>
    <t>HTKT khu Tây Nam QL 1A
(đoạn từ đường F325 đến đường Trương Phúc Phấn GĐ1)</t>
  </si>
  <si>
    <t>HTKT Khu nhà ở thương mại phía Đông đường Nguyễn Văn Linh (đoạn từ đường Trần Quang Khải đến đường Lý Thường Kiệt)</t>
  </si>
  <si>
    <t>Xã
Vĩnh Ninh</t>
  </si>
  <si>
    <t>HTKT khu dân cư
Tây Bắc đường Lê Lợi</t>
  </si>
  <si>
    <t>Xã
Phú Định</t>
  </si>
  <si>
    <t>Đường giao thông
nối từ thôn 1 đến thôn 9</t>
  </si>
  <si>
    <t>Trường Trung cấp y (cơ sở 2)</t>
  </si>
  <si>
    <t>Phường
Ba Đồn</t>
  </si>
  <si>
    <t>Xã Duy Ninh,
xã Lương Ninh,
xã Gia Ninh</t>
  </si>
  <si>
    <t>giao thông</t>
  </si>
  <si>
    <t>thủy lợi</t>
  </si>
  <si>
    <t>năng lượng</t>
  </si>
  <si>
    <t>nghĩa địa</t>
  </si>
  <si>
    <t>cụm công nghiệp</t>
  </si>
  <si>
    <t>chôn lấp rác</t>
  </si>
  <si>
    <t>Trụ sở</t>
  </si>
  <si>
    <t>giáo dục</t>
  </si>
  <si>
    <t>y tế</t>
  </si>
  <si>
    <t>văn hóa</t>
  </si>
  <si>
    <t>thể thao</t>
  </si>
  <si>
    <t>chợ</t>
  </si>
  <si>
    <t>viễn thông</t>
  </si>
  <si>
    <t>di tích</t>
  </si>
  <si>
    <t>vui chơi giải trí</t>
  </si>
  <si>
    <t>cơ sở tôn giáo</t>
  </si>
  <si>
    <t>Mở rộng trường
mầm non điểm thôn Văn La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</si>
</sst>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_);\(0\)"/>
    <numFmt numFmtId="166" formatCode="#,##0.00;[Red]#,##0.00"/>
    <numFmt numFmtId="167" formatCode="_(* #,##0.00_);_(* \(#,##0.00\);_(* &quot;-&quot;_);_(@_)"/>
    <numFmt numFmtId="168" formatCode="#,##0.000"/>
    <numFmt numFmtId="169" formatCode="0.00;[Red]0.00"/>
    <numFmt numFmtId="170" formatCode="0.0"/>
  </numFmts>
  <fonts count="37" x14ac:knownFonts="1">
    <font>
      <sz val="11"/>
      <color theme="1"/>
      <name val="Calibri"/>
      <family val="2"/>
      <scheme val="minor"/>
    </font>
    <font>
      <sz val="11"/>
      <color indexed="8"/>
      <name val="Calibri"/>
      <family val="2"/>
    </font>
    <font>
      <sz val="12"/>
      <name val="Times New Roman"/>
      <family val="1"/>
    </font>
    <font>
      <i/>
      <sz val="12"/>
      <name val="Times New Roman"/>
      <family val="1"/>
    </font>
    <font>
      <sz val="12"/>
      <name val="Arial"/>
      <family val="2"/>
    </font>
    <font>
      <b/>
      <sz val="12"/>
      <name val="Times New Roman"/>
      <family val="1"/>
    </font>
    <font>
      <b/>
      <i/>
      <sz val="12"/>
      <name val="Times New Roman"/>
      <family val="1"/>
    </font>
    <font>
      <sz val="12"/>
      <name val="Times New Roman"/>
      <family val="1"/>
      <charset val="163"/>
    </font>
    <font>
      <sz val="14"/>
      <name val="Times New Roman"/>
      <family val="1"/>
    </font>
    <font>
      <sz val="12"/>
      <color indexed="8"/>
      <name val="Times New Roman"/>
      <family val="1"/>
    </font>
    <font>
      <sz val="12"/>
      <color indexed="8"/>
      <name val="Times New Roman"/>
      <family val="1"/>
    </font>
    <font>
      <b/>
      <sz val="12"/>
      <color indexed="8"/>
      <name val="Times New Roman"/>
      <family val="1"/>
    </font>
    <font>
      <b/>
      <i/>
      <sz val="12"/>
      <color indexed="8"/>
      <name val="Times New Roman"/>
      <family val="1"/>
    </font>
    <font>
      <i/>
      <sz val="12"/>
      <color indexed="8"/>
      <name val="Times New Roman"/>
      <family val="1"/>
    </font>
    <font>
      <b/>
      <sz val="12"/>
      <color indexed="8"/>
      <name val="Cambria"/>
      <family val="1"/>
      <charset val="163"/>
    </font>
    <font>
      <sz val="12"/>
      <color indexed="10"/>
      <name val="Times New Roman"/>
      <family val="1"/>
    </font>
    <font>
      <sz val="12"/>
      <color indexed="18"/>
      <name val="Times New Roman"/>
      <family val="1"/>
    </font>
    <font>
      <sz val="12"/>
      <color indexed="8"/>
      <name val="Calibri"/>
      <family val="2"/>
    </font>
    <font>
      <sz val="12"/>
      <color indexed="8"/>
      <name val="Cambria"/>
      <family val="1"/>
      <charset val="163"/>
    </font>
    <font>
      <i/>
      <sz val="12"/>
      <color indexed="8"/>
      <name val="Cambria"/>
      <family val="1"/>
      <charset val="163"/>
    </font>
    <font>
      <sz val="12"/>
      <color indexed="8"/>
      <name val="Times New Roman"/>
      <family val="1"/>
      <charset val="163"/>
    </font>
    <font>
      <sz val="12"/>
      <name val="Calibri"/>
      <family val="2"/>
    </font>
    <font>
      <sz val="12"/>
      <name val="Times New Roman"/>
      <family val="2"/>
    </font>
    <font>
      <sz val="12"/>
      <color indexed="10"/>
      <name val="Calibri"/>
      <family val="2"/>
    </font>
    <font>
      <b/>
      <sz val="12"/>
      <name val="Arial"/>
      <family val="2"/>
    </font>
    <font>
      <b/>
      <i/>
      <sz val="12"/>
      <name val="Arial"/>
      <family val="2"/>
    </font>
    <font>
      <i/>
      <sz val="12"/>
      <name val="Arial"/>
      <family val="2"/>
    </font>
    <font>
      <b/>
      <sz val="14"/>
      <name val="Times New Roman"/>
      <family val="1"/>
    </font>
    <font>
      <b/>
      <i/>
      <sz val="14"/>
      <name val="Times New Roman"/>
      <family val="1"/>
    </font>
    <font>
      <i/>
      <sz val="14"/>
      <name val="Times New Roman"/>
      <family val="1"/>
    </font>
    <font>
      <sz val="14"/>
      <color indexed="10"/>
      <name val="Times New Roman"/>
      <family val="1"/>
    </font>
    <font>
      <b/>
      <sz val="14"/>
      <color indexed="10"/>
      <name val="Times New Roman"/>
      <family val="1"/>
    </font>
    <font>
      <sz val="14"/>
      <name val="Times New Roman"/>
      <family val="2"/>
    </font>
    <font>
      <sz val="13"/>
      <name val="Times New Roman"/>
      <family val="1"/>
    </font>
    <font>
      <sz val="8"/>
      <name val="Calibri"/>
      <family val="2"/>
    </font>
    <font>
      <sz val="11"/>
      <color theme="1"/>
      <name val="Calibri"/>
      <family val="2"/>
      <scheme val="minor"/>
    </font>
    <font>
      <sz val="13"/>
      <color theme="1"/>
      <name val="Times New Roman"/>
      <family val="2"/>
    </font>
  </fonts>
  <fills count="9">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indexed="13"/>
        <bgColor indexed="64"/>
      </patternFill>
    </fill>
    <fill>
      <patternFill patternType="solid">
        <fgColor indexed="22"/>
        <bgColor indexed="64"/>
      </patternFill>
    </fill>
    <fill>
      <patternFill patternType="solid">
        <fgColor indexed="36"/>
        <bgColor indexed="64"/>
      </patternFill>
    </fill>
    <fill>
      <patternFill patternType="solid">
        <fgColor indexed="51"/>
        <bgColor indexed="64"/>
      </patternFill>
    </fill>
    <fill>
      <patternFill patternType="solid">
        <fgColor indexed="1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dotted">
        <color auto="1"/>
      </top>
      <bottom style="dotted">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style="double">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style="hair">
        <color auto="1"/>
      </top>
      <bottom style="hair">
        <color auto="1"/>
      </bottom>
      <diagonal/>
    </border>
    <border>
      <left style="thin">
        <color auto="1"/>
      </left>
      <right style="thin">
        <color auto="1"/>
      </right>
      <top style="dotted">
        <color auto="1"/>
      </top>
      <bottom style="thin">
        <color auto="1"/>
      </bottom>
      <diagonal/>
    </border>
    <border>
      <left style="thin">
        <color auto="1"/>
      </left>
      <right/>
      <top/>
      <bottom style="thin">
        <color auto="1"/>
      </bottom>
      <diagonal/>
    </border>
    <border>
      <left/>
      <right/>
      <top style="hair">
        <color auto="1"/>
      </top>
      <bottom style="hair">
        <color auto="1"/>
      </bottom>
      <diagonal/>
    </border>
    <border>
      <left/>
      <right style="thin">
        <color auto="1"/>
      </right>
      <top/>
      <bottom/>
      <diagonal/>
    </border>
    <border>
      <left style="hair">
        <color auto="1"/>
      </left>
      <right style="hair">
        <color auto="1"/>
      </right>
      <top/>
      <bottom style="hair">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style="hair">
        <color auto="1"/>
      </top>
      <bottom/>
      <diagonal/>
    </border>
    <border>
      <left/>
      <right style="thin">
        <color auto="1"/>
      </right>
      <top/>
      <bottom style="hair">
        <color auto="1"/>
      </bottom>
      <diagonal/>
    </border>
    <border>
      <left/>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36" fillId="0" borderId="0"/>
    <xf numFmtId="0" fontId="35" fillId="0" borderId="0"/>
  </cellStyleXfs>
  <cellXfs count="761">
    <xf numFmtId="0" fontId="0" fillId="0" borderId="0" xfId="0"/>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xf>
    <xf numFmtId="2" fontId="3" fillId="2" borderId="1" xfId="0" applyNumberFormat="1" applyFont="1" applyFill="1" applyBorder="1" applyAlignment="1">
      <alignment horizontal="right" vertical="center" wrapText="1"/>
    </xf>
    <xf numFmtId="2" fontId="3" fillId="2" borderId="2" xfId="0" applyNumberFormat="1" applyFont="1" applyFill="1" applyBorder="1" applyAlignment="1">
      <alignment horizontal="right" vertical="center" wrapText="1"/>
    </xf>
    <xf numFmtId="2" fontId="3" fillId="0" borderId="1" xfId="0" applyNumberFormat="1" applyFont="1" applyFill="1" applyBorder="1" applyAlignment="1">
      <alignment horizontal="right" vertical="center" wrapText="1"/>
    </xf>
    <xf numFmtId="4" fontId="2" fillId="0" borderId="1" xfId="0" applyNumberFormat="1" applyFont="1" applyFill="1" applyBorder="1" applyAlignment="1" applyProtection="1">
      <alignment horizontal="right" vertical="center"/>
    </xf>
    <xf numFmtId="4" fontId="2" fillId="0" borderId="0" xfId="0" applyNumberFormat="1" applyFont="1" applyFill="1"/>
    <xf numFmtId="4" fontId="2" fillId="0" borderId="1" xfId="0" applyNumberFormat="1" applyFont="1" applyFill="1" applyBorder="1" applyAlignment="1">
      <alignment vertical="center" wrapText="1"/>
    </xf>
    <xf numFmtId="0" fontId="2" fillId="0" borderId="3" xfId="0" applyFont="1" applyFill="1" applyBorder="1" applyAlignment="1">
      <alignment wrapText="1"/>
    </xf>
    <xf numFmtId="1" fontId="2" fillId="0" borderId="1" xfId="0" applyNumberFormat="1" applyFont="1" applyFill="1" applyBorder="1" applyAlignment="1">
      <alignment horizontal="left" vertical="center" wrapText="1"/>
    </xf>
    <xf numFmtId="4" fontId="11" fillId="3" borderId="0" xfId="0" applyNumberFormat="1" applyFont="1" applyFill="1" applyBorder="1" applyAlignment="1">
      <alignment horizontal="center" vertical="center"/>
    </xf>
    <xf numFmtId="4" fontId="10" fillId="3" borderId="0" xfId="0" applyNumberFormat="1" applyFont="1" applyFill="1" applyBorder="1" applyAlignment="1">
      <alignment horizontal="center" vertical="center"/>
    </xf>
    <xf numFmtId="4" fontId="10" fillId="3" borderId="0" xfId="0" applyNumberFormat="1" applyFont="1" applyFill="1" applyBorder="1"/>
    <xf numFmtId="0" fontId="2" fillId="0" borderId="1" xfId="0" applyNumberFormat="1" applyFont="1" applyFill="1" applyBorder="1" applyAlignment="1">
      <alignment horizontal="left" vertical="center" wrapText="1"/>
    </xf>
    <xf numFmtId="4" fontId="2" fillId="0" borderId="4" xfId="0" applyNumberFormat="1" applyFont="1" applyFill="1" applyBorder="1"/>
    <xf numFmtId="4" fontId="2" fillId="0" borderId="5" xfId="0" applyNumberFormat="1" applyFont="1" applyFill="1" applyBorder="1"/>
    <xf numFmtId="4" fontId="5" fillId="0" borderId="1" xfId="2" applyNumberFormat="1" applyFont="1" applyFill="1" applyBorder="1" applyAlignment="1" applyProtection="1">
      <alignment horizontal="center" vertical="center"/>
      <protection hidden="1"/>
    </xf>
    <xf numFmtId="4" fontId="3" fillId="0" borderId="1" xfId="2" applyNumberFormat="1" applyFont="1" applyFill="1" applyBorder="1" applyAlignment="1" applyProtection="1">
      <alignment horizontal="center" vertical="center"/>
      <protection hidden="1"/>
    </xf>
    <xf numFmtId="165"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4"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horizontal="right" vertical="center"/>
    </xf>
    <xf numFmtId="4" fontId="5" fillId="0" borderId="5" xfId="0" applyNumberFormat="1" applyFont="1" applyFill="1" applyBorder="1"/>
    <xf numFmtId="4" fontId="5" fillId="0" borderId="4" xfId="0" applyNumberFormat="1" applyFont="1" applyFill="1" applyBorder="1"/>
    <xf numFmtId="3" fontId="2" fillId="0" borderId="6" xfId="0" applyNumberFormat="1" applyFont="1" applyFill="1" applyBorder="1" applyAlignment="1">
      <alignment horizontal="left" vertical="center"/>
    </xf>
    <xf numFmtId="4" fontId="2" fillId="0" borderId="6" xfId="0" applyNumberFormat="1" applyFont="1" applyFill="1" applyBorder="1" applyAlignment="1">
      <alignment horizontal="left" vertical="center" wrapText="1"/>
    </xf>
    <xf numFmtId="4" fontId="2" fillId="0" borderId="6" xfId="0" applyNumberFormat="1" applyFont="1" applyFill="1" applyBorder="1" applyAlignment="1">
      <alignment horizontal="center" vertical="center"/>
    </xf>
    <xf numFmtId="4" fontId="2" fillId="0" borderId="7" xfId="0" applyNumberFormat="1" applyFont="1" applyFill="1" applyBorder="1" applyAlignment="1">
      <alignment horizontal="right" vertical="center"/>
    </xf>
    <xf numFmtId="4" fontId="2" fillId="0" borderId="6" xfId="0" applyNumberFormat="1" applyFont="1" applyFill="1" applyBorder="1" applyAlignment="1">
      <alignment horizontal="right" vertical="center"/>
    </xf>
    <xf numFmtId="4" fontId="2" fillId="0" borderId="6" xfId="0" applyNumberFormat="1" applyFont="1" applyFill="1" applyBorder="1"/>
    <xf numFmtId="4" fontId="2" fillId="0" borderId="6" xfId="0" applyNumberFormat="1" applyFont="1" applyFill="1" applyBorder="1" applyAlignment="1">
      <alignment wrapText="1"/>
    </xf>
    <xf numFmtId="3" fontId="2" fillId="0" borderId="8" xfId="0" applyNumberFormat="1" applyFont="1" applyFill="1" applyBorder="1" applyAlignment="1">
      <alignment horizontal="left" vertical="center"/>
    </xf>
    <xf numFmtId="4" fontId="2" fillId="0" borderId="8" xfId="0" applyNumberFormat="1" applyFont="1" applyFill="1" applyBorder="1" applyAlignment="1">
      <alignment horizontal="left" vertical="center" wrapText="1"/>
    </xf>
    <xf numFmtId="4" fontId="2" fillId="0" borderId="8" xfId="0" applyNumberFormat="1" applyFont="1" applyFill="1" applyBorder="1" applyAlignment="1">
      <alignment horizontal="center" vertical="center"/>
    </xf>
    <xf numFmtId="4" fontId="2" fillId="0" borderId="8" xfId="0" applyNumberFormat="1" applyFont="1" applyFill="1" applyBorder="1" applyAlignment="1">
      <alignment horizontal="right" vertical="center"/>
    </xf>
    <xf numFmtId="4" fontId="2" fillId="0" borderId="8" xfId="0" applyNumberFormat="1" applyFont="1" applyFill="1" applyBorder="1"/>
    <xf numFmtId="4" fontId="2" fillId="0" borderId="8" xfId="0" applyNumberFormat="1" applyFont="1" applyFill="1" applyBorder="1" applyAlignment="1">
      <alignment wrapText="1"/>
    </xf>
    <xf numFmtId="3" fontId="2" fillId="0" borderId="7" xfId="0" applyNumberFormat="1" applyFont="1" applyFill="1" applyBorder="1" applyAlignment="1">
      <alignment horizontal="left" vertical="center"/>
    </xf>
    <xf numFmtId="4" fontId="2" fillId="0" borderId="7" xfId="0" applyNumberFormat="1" applyFont="1" applyFill="1" applyBorder="1" applyAlignment="1">
      <alignment horizontal="left" vertical="center" wrapText="1"/>
    </xf>
    <xf numFmtId="4" fontId="2" fillId="0" borderId="7" xfId="0" applyNumberFormat="1" applyFont="1" applyFill="1" applyBorder="1" applyAlignment="1">
      <alignment horizontal="center" vertical="center"/>
    </xf>
    <xf numFmtId="4" fontId="2" fillId="0" borderId="7" xfId="0" applyNumberFormat="1" applyFont="1" applyFill="1" applyBorder="1"/>
    <xf numFmtId="4" fontId="2" fillId="0" borderId="7" xfId="0" applyNumberFormat="1" applyFont="1" applyFill="1" applyBorder="1" applyAlignment="1">
      <alignment wrapText="1"/>
    </xf>
    <xf numFmtId="4" fontId="2" fillId="0" borderId="9" xfId="0" applyNumberFormat="1" applyFont="1" applyFill="1" applyBorder="1" applyAlignment="1">
      <alignment horizontal="left" vertical="center" wrapText="1"/>
    </xf>
    <xf numFmtId="4" fontId="2" fillId="0" borderId="9" xfId="0" applyNumberFormat="1" applyFont="1" applyFill="1" applyBorder="1" applyAlignment="1">
      <alignment horizontal="right" vertical="center"/>
    </xf>
    <xf numFmtId="4" fontId="2" fillId="0" borderId="9" xfId="0" applyNumberFormat="1" applyFont="1" applyFill="1" applyBorder="1"/>
    <xf numFmtId="4" fontId="2" fillId="0" borderId="9" xfId="0" applyNumberFormat="1" applyFont="1" applyFill="1" applyBorder="1" applyAlignment="1">
      <alignment wrapText="1"/>
    </xf>
    <xf numFmtId="4" fontId="2" fillId="0" borderId="6" xfId="0" applyNumberFormat="1" applyFont="1" applyFill="1" applyBorder="1" applyAlignment="1">
      <alignment horizontal="center" vertical="center" wrapText="1"/>
    </xf>
    <xf numFmtId="0" fontId="2" fillId="0" borderId="6" xfId="0" applyFont="1" applyFill="1" applyBorder="1"/>
    <xf numFmtId="2" fontId="2" fillId="0" borderId="6" xfId="0" applyNumberFormat="1" applyFont="1" applyFill="1" applyBorder="1"/>
    <xf numFmtId="169" fontId="8" fillId="0" borderId="6" xfId="0" applyNumberFormat="1" applyFont="1" applyFill="1" applyBorder="1" applyAlignment="1">
      <alignment horizontal="center" vertical="center"/>
    </xf>
    <xf numFmtId="0" fontId="2" fillId="0" borderId="7" xfId="0" applyFont="1" applyFill="1" applyBorder="1"/>
    <xf numFmtId="0" fontId="2" fillId="0" borderId="6" xfId="0" applyFont="1" applyFill="1" applyBorder="1" applyAlignment="1">
      <alignment wrapText="1"/>
    </xf>
    <xf numFmtId="0" fontId="2" fillId="0" borderId="4" xfId="0" applyFont="1" applyFill="1" applyBorder="1"/>
    <xf numFmtId="4" fontId="15" fillId="4" borderId="4" xfId="0" applyNumberFormat="1" applyFont="1" applyFill="1" applyBorder="1"/>
    <xf numFmtId="4" fontId="16" fillId="0" borderId="6" xfId="0" applyNumberFormat="1" applyFont="1" applyFill="1" applyBorder="1" applyAlignment="1">
      <alignment horizontal="left" vertical="center" wrapText="1"/>
    </xf>
    <xf numFmtId="4" fontId="16" fillId="0" borderId="6" xfId="0" applyNumberFormat="1" applyFont="1" applyFill="1" applyBorder="1" applyAlignment="1">
      <alignment horizontal="center" vertical="center"/>
    </xf>
    <xf numFmtId="4" fontId="16" fillId="0" borderId="6" xfId="0" applyNumberFormat="1" applyFont="1" applyFill="1" applyBorder="1" applyAlignment="1">
      <alignment horizontal="center" vertical="center" wrapText="1"/>
    </xf>
    <xf numFmtId="4" fontId="16" fillId="0" borderId="7" xfId="0" applyNumberFormat="1" applyFont="1" applyFill="1" applyBorder="1" applyAlignment="1">
      <alignment horizontal="right" vertical="center"/>
    </xf>
    <xf numFmtId="4" fontId="16" fillId="0" borderId="6" xfId="0" applyNumberFormat="1" applyFont="1" applyFill="1" applyBorder="1" applyAlignment="1">
      <alignment horizontal="right" vertical="center"/>
    </xf>
    <xf numFmtId="4" fontId="16" fillId="0" borderId="6" xfId="0" applyNumberFormat="1" applyFont="1" applyFill="1" applyBorder="1"/>
    <xf numFmtId="4" fontId="16" fillId="0" borderId="6" xfId="0" applyNumberFormat="1" applyFont="1" applyFill="1" applyBorder="1" applyAlignment="1">
      <alignment wrapText="1"/>
    </xf>
    <xf numFmtId="4" fontId="16" fillId="0" borderId="4" xfId="0" applyNumberFormat="1" applyFont="1" applyFill="1" applyBorder="1"/>
    <xf numFmtId="0" fontId="2" fillId="0" borderId="9" xfId="0" applyNumberFormat="1" applyFont="1" applyFill="1" applyBorder="1" applyAlignment="1">
      <alignment horizontal="left" vertical="center" wrapText="1"/>
    </xf>
    <xf numFmtId="3" fontId="2" fillId="0" borderId="1" xfId="0" applyNumberFormat="1" applyFont="1" applyFill="1" applyBorder="1" applyAlignment="1">
      <alignment horizontal="left" vertical="center"/>
    </xf>
    <xf numFmtId="0" fontId="5" fillId="0" borderId="4" xfId="0" applyFont="1" applyFill="1" applyBorder="1"/>
    <xf numFmtId="2" fontId="2" fillId="0" borderId="5" xfId="0" applyNumberFormat="1" applyFont="1" applyFill="1" applyBorder="1"/>
    <xf numFmtId="0" fontId="2" fillId="0" borderId="8" xfId="0" applyFont="1" applyFill="1" applyBorder="1"/>
    <xf numFmtId="2" fontId="2" fillId="0" borderId="8" xfId="0" applyNumberFormat="1" applyFont="1" applyFill="1" applyBorder="1"/>
    <xf numFmtId="0" fontId="2" fillId="0" borderId="9" xfId="0" applyFont="1" applyFill="1" applyBorder="1"/>
    <xf numFmtId="2" fontId="2" fillId="0" borderId="8" xfId="0" applyNumberFormat="1" applyFont="1" applyFill="1" applyBorder="1" applyAlignment="1">
      <alignment horizontal="center" vertical="center"/>
    </xf>
    <xf numFmtId="2" fontId="2" fillId="0" borderId="9" xfId="0" applyNumberFormat="1" applyFont="1" applyFill="1" applyBorder="1"/>
    <xf numFmtId="2" fontId="2" fillId="0" borderId="6" xfId="0" applyNumberFormat="1" applyFont="1" applyFill="1" applyBorder="1" applyAlignment="1">
      <alignment horizontal="center" vertical="center"/>
    </xf>
    <xf numFmtId="0" fontId="2" fillId="0" borderId="6" xfId="0" applyFont="1" applyFill="1" applyBorder="1" applyAlignment="1">
      <alignment vertical="center"/>
    </xf>
    <xf numFmtId="0" fontId="17" fillId="5" borderId="0" xfId="0" applyFont="1" applyFill="1"/>
    <xf numFmtId="2" fontId="11" fillId="3" borderId="1" xfId="0" applyNumberFormat="1" applyFont="1" applyFill="1" applyBorder="1" applyAlignment="1">
      <alignment vertical="center" wrapText="1"/>
    </xf>
    <xf numFmtId="3" fontId="10" fillId="3" borderId="0" xfId="0" applyNumberFormat="1" applyFont="1" applyFill="1" applyBorder="1" applyAlignment="1">
      <alignment vertical="center"/>
    </xf>
    <xf numFmtId="4" fontId="11" fillId="3" borderId="0" xfId="0" applyNumberFormat="1" applyFont="1" applyFill="1" applyBorder="1" applyAlignment="1">
      <alignment vertical="center"/>
    </xf>
    <xf numFmtId="1" fontId="10" fillId="3" borderId="10" xfId="0" applyNumberFormat="1" applyFont="1" applyFill="1" applyBorder="1" applyAlignment="1">
      <alignment horizontal="center" vertical="center" wrapText="1"/>
    </xf>
    <xf numFmtId="0" fontId="10" fillId="3" borderId="1" xfId="0" applyFont="1" applyFill="1" applyBorder="1" applyAlignment="1">
      <alignment vertical="center" wrapText="1"/>
    </xf>
    <xf numFmtId="2" fontId="10" fillId="3" borderId="1" xfId="0" applyNumberFormat="1" applyFont="1" applyFill="1" applyBorder="1" applyAlignment="1">
      <alignment vertical="center" wrapText="1"/>
    </xf>
    <xf numFmtId="2" fontId="10" fillId="3" borderId="1" xfId="0" applyNumberFormat="1" applyFont="1" applyFill="1" applyBorder="1" applyAlignment="1">
      <alignment horizontal="right" vertical="center"/>
    </xf>
    <xf numFmtId="4" fontId="10" fillId="3" borderId="1" xfId="0" applyNumberFormat="1" applyFont="1" applyFill="1" applyBorder="1" applyAlignment="1">
      <alignment horizontal="right" vertical="center"/>
    </xf>
    <xf numFmtId="2" fontId="11" fillId="3" borderId="1" xfId="0" applyNumberFormat="1" applyFont="1" applyFill="1" applyBorder="1" applyAlignment="1">
      <alignment horizontal="right" vertical="center"/>
    </xf>
    <xf numFmtId="0" fontId="10" fillId="3" borderId="11" xfId="0" applyFont="1" applyFill="1" applyBorder="1" applyAlignment="1">
      <alignment horizontal="center" vertical="center" wrapText="1"/>
    </xf>
    <xf numFmtId="4" fontId="10" fillId="3" borderId="12" xfId="0" applyNumberFormat="1" applyFont="1" applyFill="1" applyBorder="1" applyAlignment="1">
      <alignment vertical="center" wrapText="1"/>
    </xf>
    <xf numFmtId="1" fontId="10" fillId="3" borderId="13" xfId="0" applyNumberFormat="1" applyFont="1" applyFill="1" applyBorder="1" applyAlignment="1">
      <alignment horizontal="center" vertical="center"/>
    </xf>
    <xf numFmtId="4" fontId="10" fillId="3" borderId="1" xfId="0" applyNumberFormat="1" applyFont="1" applyFill="1" applyBorder="1" applyAlignment="1">
      <alignment vertical="center"/>
    </xf>
    <xf numFmtId="4" fontId="2" fillId="3" borderId="1" xfId="0" applyNumberFormat="1" applyFont="1" applyFill="1" applyBorder="1" applyAlignment="1">
      <alignment vertical="center"/>
    </xf>
    <xf numFmtId="166" fontId="10" fillId="3" borderId="11" xfId="0" applyNumberFormat="1" applyFont="1" applyFill="1" applyBorder="1" applyAlignment="1">
      <alignment horizontal="center" vertical="center" wrapText="1"/>
    </xf>
    <xf numFmtId="1" fontId="10" fillId="3" borderId="13" xfId="0" applyNumberFormat="1" applyFont="1" applyFill="1" applyBorder="1" applyAlignment="1">
      <alignment horizontal="center" vertical="center" wrapText="1"/>
    </xf>
    <xf numFmtId="3" fontId="11" fillId="3" borderId="0" xfId="0" applyNumberFormat="1" applyFont="1" applyFill="1" applyBorder="1" applyAlignment="1">
      <alignment vertical="center"/>
    </xf>
    <xf numFmtId="4" fontId="10" fillId="3" borderId="1" xfId="0" applyNumberFormat="1" applyFont="1" applyFill="1" applyBorder="1" applyAlignment="1" applyProtection="1">
      <alignment vertical="center" wrapText="1"/>
    </xf>
    <xf numFmtId="4" fontId="12" fillId="3" borderId="0" xfId="0" applyNumberFormat="1" applyFont="1" applyFill="1" applyBorder="1" applyAlignment="1">
      <alignment horizontal="center" vertical="center"/>
    </xf>
    <xf numFmtId="3" fontId="12" fillId="3" borderId="0" xfId="0" applyNumberFormat="1" applyFont="1" applyFill="1" applyBorder="1" applyAlignment="1">
      <alignment vertical="center"/>
    </xf>
    <xf numFmtId="166" fontId="10" fillId="3" borderId="11" xfId="0" applyNumberFormat="1" applyFont="1" applyFill="1" applyBorder="1" applyAlignment="1">
      <alignment vertical="center" wrapText="1"/>
    </xf>
    <xf numFmtId="0" fontId="10" fillId="3" borderId="12" xfId="0" applyFont="1" applyFill="1" applyBorder="1" applyAlignment="1">
      <alignment vertical="center"/>
    </xf>
    <xf numFmtId="0" fontId="10" fillId="3" borderId="13" xfId="0" applyFont="1" applyFill="1" applyBorder="1" applyAlignment="1">
      <alignment horizontal="center" vertical="center"/>
    </xf>
    <xf numFmtId="3" fontId="10" fillId="3" borderId="0" xfId="0" applyNumberFormat="1" applyFont="1" applyFill="1" applyBorder="1" applyAlignment="1">
      <alignment horizontal="center" vertical="center"/>
    </xf>
    <xf numFmtId="0" fontId="11" fillId="3" borderId="0" xfId="0" applyFont="1" applyFill="1" applyAlignment="1">
      <alignment vertical="center"/>
    </xf>
    <xf numFmtId="2" fontId="10" fillId="3" borderId="1" xfId="0" applyNumberFormat="1" applyFont="1" applyFill="1" applyBorder="1" applyAlignment="1">
      <alignment horizontal="right" vertical="center" wrapText="1"/>
    </xf>
    <xf numFmtId="0" fontId="10" fillId="3" borderId="12" xfId="0" applyFont="1" applyFill="1" applyBorder="1" applyAlignment="1">
      <alignment vertical="center" wrapText="1"/>
    </xf>
    <xf numFmtId="0" fontId="10" fillId="3" borderId="13" xfId="0" applyFont="1" applyFill="1" applyBorder="1" applyAlignment="1">
      <alignment horizontal="center" vertical="center" wrapText="1"/>
    </xf>
    <xf numFmtId="2" fontId="12" fillId="3" borderId="1" xfId="0" applyNumberFormat="1" applyFont="1" applyFill="1" applyBorder="1" applyAlignment="1">
      <alignment vertical="center" wrapText="1"/>
    </xf>
    <xf numFmtId="0" fontId="10" fillId="3" borderId="1" xfId="0" applyFont="1" applyFill="1" applyBorder="1" applyAlignment="1">
      <alignment horizontal="left" vertical="center" wrapText="1"/>
    </xf>
    <xf numFmtId="166" fontId="10" fillId="3" borderId="12" xfId="0" applyNumberFormat="1" applyFont="1" applyFill="1" applyBorder="1" applyAlignment="1">
      <alignment vertical="center" wrapText="1"/>
    </xf>
    <xf numFmtId="166" fontId="10" fillId="3" borderId="1" xfId="0" applyNumberFormat="1" applyFont="1" applyFill="1" applyBorder="1" applyAlignment="1">
      <alignment horizontal="right" vertical="center"/>
    </xf>
    <xf numFmtId="166" fontId="10" fillId="3" borderId="14" xfId="0" applyNumberFormat="1" applyFont="1" applyFill="1" applyBorder="1" applyAlignment="1">
      <alignment vertical="center" wrapText="1"/>
    </xf>
    <xf numFmtId="166" fontId="10" fillId="3" borderId="1" xfId="0" applyNumberFormat="1" applyFont="1" applyFill="1" applyBorder="1" applyAlignment="1" applyProtection="1">
      <alignment horizontal="center" vertical="center" wrapText="1"/>
      <protection locked="0"/>
    </xf>
    <xf numFmtId="2" fontId="7" fillId="3" borderId="1" xfId="0" applyNumberFormat="1" applyFont="1" applyFill="1" applyBorder="1" applyAlignment="1">
      <alignment horizontal="right" vertical="center"/>
    </xf>
    <xf numFmtId="0" fontId="2" fillId="3" borderId="11" xfId="0" applyFont="1" applyFill="1" applyBorder="1" applyAlignment="1">
      <alignment horizontal="center" vertical="center" wrapText="1"/>
    </xf>
    <xf numFmtId="4" fontId="7" fillId="3" borderId="12" xfId="0" applyNumberFormat="1" applyFont="1" applyFill="1" applyBorder="1" applyAlignment="1">
      <alignment vertical="center" wrapText="1"/>
    </xf>
    <xf numFmtId="3" fontId="11" fillId="3" borderId="0" xfId="0" applyNumberFormat="1" applyFont="1" applyFill="1" applyBorder="1" applyAlignment="1">
      <alignment horizontal="center" vertical="center"/>
    </xf>
    <xf numFmtId="166" fontId="10" fillId="3" borderId="1" xfId="0" applyNumberFormat="1" applyFont="1" applyFill="1" applyBorder="1" applyAlignment="1">
      <alignment vertical="center" wrapText="1"/>
    </xf>
    <xf numFmtId="4" fontId="13" fillId="3" borderId="0" xfId="0" applyNumberFormat="1" applyFont="1" applyFill="1" applyBorder="1" applyAlignment="1">
      <alignment horizontal="center" vertical="center"/>
    </xf>
    <xf numFmtId="167" fontId="10" fillId="3" borderId="12" xfId="0" applyNumberFormat="1" applyFont="1" applyFill="1" applyBorder="1" applyAlignment="1" applyProtection="1">
      <alignment vertical="center" wrapText="1"/>
    </xf>
    <xf numFmtId="2" fontId="13" fillId="3" borderId="1" xfId="0" applyNumberFormat="1" applyFont="1" applyFill="1" applyBorder="1" applyAlignment="1">
      <alignment vertical="center" wrapText="1"/>
    </xf>
    <xf numFmtId="2" fontId="10" fillId="3" borderId="1" xfId="0" applyNumberFormat="1" applyFont="1" applyFill="1" applyBorder="1" applyAlignment="1">
      <alignment horizontal="justify" vertical="center" wrapText="1"/>
    </xf>
    <xf numFmtId="2" fontId="10" fillId="3" borderId="15" xfId="0" applyNumberFormat="1" applyFont="1" applyFill="1" applyBorder="1" applyAlignment="1">
      <alignment vertical="center" wrapText="1"/>
    </xf>
    <xf numFmtId="2" fontId="10" fillId="3" borderId="1" xfId="0" applyNumberFormat="1" applyFont="1" applyFill="1" applyBorder="1" applyAlignment="1" applyProtection="1">
      <alignment horizontal="right" vertical="center"/>
    </xf>
    <xf numFmtId="0" fontId="9" fillId="3" borderId="12" xfId="0" applyFont="1" applyFill="1" applyBorder="1" applyAlignment="1">
      <alignment vertical="center" wrapText="1"/>
    </xf>
    <xf numFmtId="4" fontId="10" fillId="3" borderId="1" xfId="0" applyNumberFormat="1" applyFont="1" applyFill="1" applyBorder="1" applyAlignment="1">
      <alignment horizontal="right" vertical="center" wrapText="1"/>
    </xf>
    <xf numFmtId="0" fontId="10" fillId="3" borderId="0" xfId="0" applyFont="1" applyFill="1" applyAlignment="1">
      <alignment vertical="center"/>
    </xf>
    <xf numFmtId="2" fontId="10" fillId="3" borderId="15" xfId="0" applyNumberFormat="1" applyFont="1" applyFill="1" applyBorder="1" applyAlignment="1">
      <alignment horizontal="right" vertical="center"/>
    </xf>
    <xf numFmtId="4" fontId="10" fillId="3" borderId="12" xfId="0" applyNumberFormat="1" applyFont="1" applyFill="1" applyBorder="1" applyAlignment="1" applyProtection="1">
      <alignment vertical="center" wrapText="1"/>
    </xf>
    <xf numFmtId="166" fontId="10" fillId="3" borderId="1" xfId="0" applyNumberFormat="1" applyFont="1" applyFill="1" applyBorder="1" applyAlignment="1" applyProtection="1">
      <alignment vertical="center" wrapText="1"/>
    </xf>
    <xf numFmtId="166" fontId="10" fillId="3" borderId="12" xfId="0" applyNumberFormat="1" applyFont="1" applyFill="1" applyBorder="1" applyAlignment="1" applyProtection="1">
      <alignment vertical="center" wrapText="1"/>
    </xf>
    <xf numFmtId="165" fontId="10" fillId="3" borderId="12" xfId="0" applyNumberFormat="1" applyFont="1" applyFill="1" applyBorder="1" applyAlignment="1">
      <alignment vertical="center" wrapText="1"/>
    </xf>
    <xf numFmtId="2" fontId="10" fillId="3" borderId="15" xfId="0" applyNumberFormat="1" applyFont="1" applyFill="1" applyBorder="1" applyAlignment="1">
      <alignment horizontal="justify" vertical="center" wrapText="1"/>
    </xf>
    <xf numFmtId="2" fontId="11" fillId="3" borderId="11" xfId="0" applyNumberFormat="1" applyFont="1" applyFill="1" applyBorder="1" applyAlignment="1">
      <alignment vertical="center" wrapText="1"/>
    </xf>
    <xf numFmtId="2" fontId="10" fillId="3" borderId="11" xfId="0" applyNumberFormat="1" applyFont="1" applyFill="1" applyBorder="1" applyAlignment="1">
      <alignment horizontal="right" vertical="center"/>
    </xf>
    <xf numFmtId="2" fontId="11" fillId="3" borderId="11" xfId="0" applyNumberFormat="1" applyFont="1" applyFill="1" applyBorder="1" applyAlignment="1">
      <alignment horizontal="right" vertical="center"/>
    </xf>
    <xf numFmtId="4" fontId="10" fillId="3" borderId="11" xfId="0" applyNumberFormat="1" applyFont="1" applyFill="1" applyBorder="1" applyAlignment="1">
      <alignment horizontal="right" vertical="center"/>
    </xf>
    <xf numFmtId="2" fontId="12" fillId="3" borderId="11" xfId="0" applyNumberFormat="1" applyFont="1" applyFill="1" applyBorder="1" applyAlignment="1">
      <alignment vertical="center" wrapText="1"/>
    </xf>
    <xf numFmtId="166" fontId="10" fillId="3" borderId="11" xfId="0" applyNumberFormat="1" applyFont="1" applyFill="1" applyBorder="1" applyAlignment="1">
      <alignment horizontal="right" vertical="center"/>
    </xf>
    <xf numFmtId="2" fontId="10" fillId="3" borderId="11" xfId="0" applyNumberFormat="1" applyFont="1" applyFill="1" applyBorder="1" applyAlignment="1">
      <alignment vertical="center" wrapText="1"/>
    </xf>
    <xf numFmtId="2" fontId="10" fillId="3" borderId="11" xfId="0" applyNumberFormat="1" applyFont="1" applyFill="1" applyBorder="1" applyAlignment="1">
      <alignment horizontal="right" vertical="center" wrapText="1"/>
    </xf>
    <xf numFmtId="2" fontId="10" fillId="3" borderId="11" xfId="0" applyNumberFormat="1" applyFont="1" applyFill="1" applyBorder="1" applyAlignment="1" applyProtection="1">
      <alignment horizontal="right" vertical="center"/>
    </xf>
    <xf numFmtId="0" fontId="2" fillId="6" borderId="1" xfId="0" applyFont="1" applyFill="1" applyBorder="1" applyAlignment="1" applyProtection="1">
      <alignment horizontal="right" vertical="center" wrapText="1"/>
      <protection locked="0"/>
    </xf>
    <xf numFmtId="0" fontId="2" fillId="6" borderId="1"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center" vertical="center" wrapText="1"/>
      <protection locked="0"/>
    </xf>
    <xf numFmtId="2" fontId="2" fillId="6"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vertical="center" wrapText="1"/>
      <protection locked="0"/>
    </xf>
    <xf numFmtId="0" fontId="2" fillId="6" borderId="1" xfId="0" applyFont="1" applyFill="1" applyBorder="1" applyAlignment="1">
      <alignment horizontal="left" vertical="center" wrapText="1"/>
    </xf>
    <xf numFmtId="0" fontId="2" fillId="6" borderId="0" xfId="0" applyFont="1" applyFill="1" applyAlignment="1">
      <alignment horizontal="center"/>
    </xf>
    <xf numFmtId="0" fontId="2" fillId="6" borderId="0" xfId="0" applyFont="1" applyFill="1" applyAlignment="1" applyProtection="1">
      <alignment vertical="center"/>
      <protection locked="0"/>
    </xf>
    <xf numFmtId="0" fontId="5" fillId="6" borderId="1" xfId="0" applyFont="1" applyFill="1" applyBorder="1" applyAlignment="1">
      <alignment horizontal="right" vertical="center"/>
    </xf>
    <xf numFmtId="0" fontId="2" fillId="6" borderId="1" xfId="0" applyFont="1" applyFill="1" applyBorder="1" applyAlignment="1">
      <alignment horizontal="right" vertical="center"/>
    </xf>
    <xf numFmtId="0" fontId="2" fillId="6" borderId="1" xfId="0" applyFont="1" applyFill="1" applyBorder="1" applyAlignment="1" applyProtection="1">
      <alignment horizontal="center" vertical="center"/>
      <protection locked="0"/>
    </xf>
    <xf numFmtId="2" fontId="2" fillId="6" borderId="1" xfId="0" applyNumberFormat="1" applyFont="1" applyFill="1" applyBorder="1" applyAlignment="1">
      <alignment horizontal="center" vertical="center"/>
    </xf>
    <xf numFmtId="0" fontId="2" fillId="6" borderId="1" xfId="0" applyFont="1" applyFill="1" applyBorder="1" applyAlignment="1" applyProtection="1">
      <alignment wrapText="1"/>
      <protection locked="0"/>
    </xf>
    <xf numFmtId="0" fontId="2" fillId="6" borderId="1" xfId="0" applyFont="1" applyFill="1" applyBorder="1" applyAlignment="1">
      <alignment vertical="center"/>
    </xf>
    <xf numFmtId="0" fontId="2" fillId="6" borderId="1" xfId="0" applyFont="1" applyFill="1" applyBorder="1" applyAlignment="1">
      <alignment horizontal="left" vertical="center"/>
    </xf>
    <xf numFmtId="0" fontId="2" fillId="6" borderId="1" xfId="0" applyFont="1" applyFill="1" applyBorder="1"/>
    <xf numFmtId="0" fontId="6" fillId="6" borderId="1" xfId="0" applyFont="1" applyFill="1" applyBorder="1" applyAlignment="1">
      <alignment horizontal="right" vertical="center"/>
    </xf>
    <xf numFmtId="0" fontId="6" fillId="6" borderId="1"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protection locked="0"/>
    </xf>
    <xf numFmtId="0" fontId="6" fillId="6" borderId="1" xfId="0" applyFont="1" applyFill="1" applyBorder="1" applyAlignment="1">
      <alignment horizontal="center" vertical="center"/>
    </xf>
    <xf numFmtId="2" fontId="6" fillId="6" borderId="1" xfId="0" applyNumberFormat="1" applyFont="1" applyFill="1" applyBorder="1" applyAlignment="1">
      <alignment horizontal="center" vertical="center"/>
    </xf>
    <xf numFmtId="0" fontId="6" fillId="6" borderId="1" xfId="0" applyFont="1" applyFill="1" applyBorder="1" applyAlignment="1">
      <alignment horizontal="left" vertical="center"/>
    </xf>
    <xf numFmtId="0" fontId="6" fillId="6" borderId="1" xfId="0" applyFont="1" applyFill="1" applyBorder="1" applyAlignment="1">
      <alignment vertical="center"/>
    </xf>
    <xf numFmtId="0" fontId="2" fillId="6" borderId="1" xfId="0" applyFont="1" applyFill="1" applyBorder="1" applyAlignment="1">
      <alignment horizontal="center" vertical="center"/>
    </xf>
    <xf numFmtId="0" fontId="2" fillId="6" borderId="0" xfId="0" applyFont="1" applyFill="1" applyProtection="1">
      <protection locked="0"/>
    </xf>
    <xf numFmtId="0" fontId="3" fillId="6" borderId="1" xfId="0" applyFont="1" applyFill="1" applyBorder="1" applyAlignment="1">
      <alignment horizontal="left" vertical="center" wrapText="1"/>
    </xf>
    <xf numFmtId="0" fontId="3" fillId="6" borderId="1" xfId="0" applyFont="1" applyFill="1" applyBorder="1" applyAlignment="1">
      <alignment horizontal="right" vertical="center"/>
    </xf>
    <xf numFmtId="0" fontId="3" fillId="6" borderId="1" xfId="0" applyFont="1" applyFill="1" applyBorder="1" applyAlignment="1" applyProtection="1">
      <alignment horizontal="left" vertical="center" wrapText="1"/>
      <protection locked="0"/>
    </xf>
    <xf numFmtId="0" fontId="3" fillId="6" borderId="1" xfId="0" applyFont="1" applyFill="1" applyBorder="1" applyAlignment="1">
      <alignment horizontal="center" vertical="center"/>
    </xf>
    <xf numFmtId="2" fontId="3" fillId="6" borderId="1" xfId="0" applyNumberFormat="1" applyFont="1" applyFill="1" applyBorder="1" applyAlignment="1">
      <alignment horizontal="center" vertical="center"/>
    </xf>
    <xf numFmtId="0" fontId="3" fillId="6" borderId="1" xfId="0" applyFont="1" applyFill="1" applyBorder="1" applyAlignment="1">
      <alignment horizontal="left" vertical="center"/>
    </xf>
    <xf numFmtId="0" fontId="3" fillId="6" borderId="1" xfId="0" applyFont="1" applyFill="1" applyBorder="1" applyAlignment="1">
      <alignment vertical="center"/>
    </xf>
    <xf numFmtId="0" fontId="2" fillId="6" borderId="1" xfId="0" applyFont="1" applyFill="1" applyBorder="1" applyAlignment="1">
      <alignment wrapText="1"/>
    </xf>
    <xf numFmtId="0" fontId="5" fillId="6" borderId="1" xfId="0" applyFont="1" applyFill="1" applyBorder="1" applyAlignment="1">
      <alignment horizontal="right" vertical="center" wrapText="1"/>
    </xf>
    <xf numFmtId="0" fontId="2" fillId="6" borderId="1" xfId="0" applyFont="1" applyFill="1" applyBorder="1" applyAlignment="1" applyProtection="1">
      <alignment horizontal="left" wrapText="1"/>
      <protection locked="0"/>
    </xf>
    <xf numFmtId="0" fontId="2" fillId="6" borderId="1" xfId="0" applyFont="1" applyFill="1" applyBorder="1" applyProtection="1">
      <protection locked="0"/>
    </xf>
    <xf numFmtId="0" fontId="2" fillId="6" borderId="1" xfId="0" applyFont="1" applyFill="1" applyBorder="1" applyAlignment="1" applyProtection="1">
      <alignment horizontal="center"/>
      <protection locked="0"/>
    </xf>
    <xf numFmtId="0" fontId="2" fillId="6" borderId="0" xfId="0" applyFont="1" applyFill="1"/>
    <xf numFmtId="0" fontId="6" fillId="6" borderId="1" xfId="0" applyFont="1" applyFill="1" applyBorder="1" applyAlignment="1">
      <alignment horizontal="left" vertical="center" wrapText="1"/>
    </xf>
    <xf numFmtId="167" fontId="3" fillId="6" borderId="1" xfId="0" applyNumberFormat="1" applyFont="1" applyFill="1" applyBorder="1" applyAlignment="1" applyProtection="1">
      <alignment horizontal="left" vertical="center" wrapText="1"/>
    </xf>
    <xf numFmtId="167" fontId="2" fillId="6" borderId="1" xfId="0" applyNumberFormat="1" applyFont="1" applyFill="1" applyBorder="1" applyAlignment="1" applyProtection="1">
      <alignment horizontal="left" vertical="center" wrapText="1"/>
    </xf>
    <xf numFmtId="0" fontId="3" fillId="6" borderId="1" xfId="0" applyFont="1" applyFill="1" applyBorder="1" applyAlignment="1" applyProtection="1">
      <alignment horizontal="center" vertical="center"/>
      <protection locked="0"/>
    </xf>
    <xf numFmtId="2" fontId="3" fillId="6" borderId="1" xfId="0" applyNumberFormat="1" applyFont="1" applyFill="1" applyBorder="1" applyAlignment="1" applyProtection="1">
      <alignment horizontal="center" vertical="center"/>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wrapText="1"/>
      <protection locked="0"/>
    </xf>
    <xf numFmtId="0" fontId="2" fillId="6" borderId="1" xfId="0" applyFont="1" applyFill="1" applyBorder="1" applyAlignment="1">
      <alignment horizontal="left" wrapText="1"/>
    </xf>
    <xf numFmtId="0" fontId="2" fillId="6" borderId="1" xfId="0" applyFont="1" applyFill="1" applyBorder="1" applyAlignment="1">
      <alignment horizontal="center" wrapText="1"/>
    </xf>
    <xf numFmtId="167" fontId="2" fillId="6" borderId="1" xfId="0" applyNumberFormat="1" applyFont="1" applyFill="1" applyBorder="1" applyAlignment="1" applyProtection="1">
      <alignment vertical="center" wrapText="1"/>
    </xf>
    <xf numFmtId="2" fontId="2" fillId="6" borderId="1" xfId="0" applyNumberFormat="1" applyFont="1" applyFill="1" applyBorder="1" applyAlignment="1" applyProtection="1">
      <alignment horizontal="center"/>
      <protection locked="0"/>
    </xf>
    <xf numFmtId="2" fontId="2" fillId="6" borderId="1" xfId="0" applyNumberFormat="1" applyFont="1" applyFill="1" applyBorder="1" applyProtection="1">
      <protection locked="0"/>
    </xf>
    <xf numFmtId="0" fontId="2" fillId="6" borderId="1" xfId="0" applyFont="1" applyFill="1" applyBorder="1" applyAlignment="1" applyProtection="1">
      <alignment horizontal="left"/>
      <protection locked="0"/>
    </xf>
    <xf numFmtId="0" fontId="5" fillId="6" borderId="1" xfId="0" applyFont="1" applyFill="1" applyBorder="1" applyAlignment="1">
      <alignment horizontal="right"/>
    </xf>
    <xf numFmtId="1" fontId="2" fillId="0" borderId="6" xfId="2" applyNumberFormat="1" applyFont="1" applyFill="1" applyBorder="1" applyAlignment="1" applyProtection="1">
      <alignment horizontal="center" vertical="center" wrapText="1"/>
      <protection locked="0"/>
    </xf>
    <xf numFmtId="0" fontId="2" fillId="0" borderId="6" xfId="0" applyFont="1" applyFill="1" applyBorder="1" applyAlignment="1">
      <alignment vertical="center" wrapText="1"/>
    </xf>
    <xf numFmtId="0" fontId="2" fillId="0" borderId="6" xfId="0" applyFont="1" applyFill="1" applyBorder="1" applyAlignment="1">
      <alignment horizontal="center" vertical="center"/>
    </xf>
    <xf numFmtId="169" fontId="2" fillId="0" borderId="6" xfId="0" applyNumberFormat="1" applyFont="1" applyFill="1" applyBorder="1" applyAlignment="1">
      <alignment horizontal="center" vertical="center"/>
    </xf>
    <xf numFmtId="1" fontId="2" fillId="0" borderId="6" xfId="2" applyNumberFormat="1" applyFont="1" applyFill="1" applyBorder="1" applyAlignment="1" applyProtection="1">
      <alignment horizontal="left" vertical="center" wrapText="1"/>
      <protection locked="0"/>
    </xf>
    <xf numFmtId="1" fontId="2" fillId="0" borderId="8" xfId="2" applyNumberFormat="1" applyFont="1" applyFill="1" applyBorder="1" applyAlignment="1" applyProtection="1">
      <alignment horizontal="left" vertical="center" wrapText="1"/>
      <protection locked="0"/>
    </xf>
    <xf numFmtId="1" fontId="2" fillId="0" borderId="8" xfId="2" applyNumberFormat="1" applyFont="1" applyFill="1" applyBorder="1" applyAlignment="1" applyProtection="1">
      <alignment horizontal="center" vertical="center" wrapText="1"/>
      <protection locked="0"/>
    </xf>
    <xf numFmtId="169" fontId="2" fillId="0" borderId="8" xfId="0" applyNumberFormat="1" applyFont="1" applyFill="1" applyBorder="1" applyAlignment="1">
      <alignment horizontal="center" vertical="center"/>
    </xf>
    <xf numFmtId="0" fontId="2" fillId="0" borderId="6" xfId="2" applyFont="1" applyFill="1" applyBorder="1" applyAlignment="1" applyProtection="1">
      <alignment horizontal="center" vertical="center"/>
      <protection locked="0"/>
    </xf>
    <xf numFmtId="1" fontId="2" fillId="0" borderId="7" xfId="2" applyNumberFormat="1" applyFont="1" applyFill="1" applyBorder="1" applyAlignment="1" applyProtection="1">
      <alignment horizontal="center" vertical="center" wrapText="1"/>
      <protection locked="0"/>
    </xf>
    <xf numFmtId="2" fontId="2" fillId="0" borderId="6" xfId="2" applyNumberFormat="1" applyFont="1" applyFill="1" applyBorder="1" applyProtection="1">
      <protection locked="0"/>
    </xf>
    <xf numFmtId="1" fontId="2" fillId="0" borderId="9" xfId="2" applyNumberFormat="1" applyFont="1" applyFill="1" applyBorder="1" applyAlignment="1" applyProtection="1">
      <alignment horizontal="center" vertical="center" wrapText="1"/>
      <protection locked="0"/>
    </xf>
    <xf numFmtId="169" fontId="2" fillId="0" borderId="9" xfId="0" applyNumberFormat="1" applyFont="1" applyFill="1" applyBorder="1" applyAlignment="1">
      <alignment horizontal="center" vertical="center"/>
    </xf>
    <xf numFmtId="2" fontId="2" fillId="0" borderId="6" xfId="0" applyNumberFormat="1" applyFont="1" applyFill="1" applyBorder="1" applyAlignment="1">
      <alignment horizontal="center"/>
    </xf>
    <xf numFmtId="0" fontId="2" fillId="0" borderId="6" xfId="0" applyFont="1" applyFill="1" applyBorder="1" applyAlignment="1">
      <alignment horizontal="center" vertical="center" wrapText="1"/>
    </xf>
    <xf numFmtId="2" fontId="2" fillId="0" borderId="6" xfId="2" applyNumberFormat="1" applyFont="1" applyFill="1" applyBorder="1" applyAlignment="1" applyProtection="1">
      <protection locked="0"/>
    </xf>
    <xf numFmtId="169" fontId="2" fillId="0" borderId="6" xfId="0" applyNumberFormat="1" applyFont="1" applyFill="1" applyBorder="1" applyAlignment="1">
      <alignment horizontal="right" vertical="center"/>
    </xf>
    <xf numFmtId="0" fontId="2" fillId="0" borderId="6" xfId="2" applyFont="1" applyFill="1" applyBorder="1" applyAlignment="1" applyProtection="1">
      <alignment horizontal="center" vertical="center" wrapText="1"/>
      <protection locked="0"/>
    </xf>
    <xf numFmtId="2" fontId="2" fillId="0" borderId="6" xfId="2" applyNumberFormat="1" applyFont="1" applyFill="1" applyBorder="1" applyAlignment="1" applyProtection="1">
      <alignment vertical="center" wrapText="1"/>
      <protection locked="0"/>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xf>
    <xf numFmtId="1" fontId="2" fillId="0" borderId="9" xfId="2" applyNumberFormat="1" applyFont="1" applyFill="1" applyBorder="1" applyAlignment="1" applyProtection="1">
      <alignment horizontal="left" vertical="center" wrapText="1"/>
      <protection locked="0"/>
    </xf>
    <xf numFmtId="2" fontId="2" fillId="0" borderId="6" xfId="2" applyNumberFormat="1" applyFont="1" applyFill="1" applyBorder="1" applyAlignment="1" applyProtection="1">
      <alignment vertical="center"/>
      <protection locked="0"/>
    </xf>
    <xf numFmtId="2" fontId="2" fillId="0" borderId="8" xfId="2" applyNumberFormat="1" applyFont="1" applyFill="1" applyBorder="1" applyAlignment="1" applyProtection="1">
      <alignment vertical="center" wrapText="1"/>
      <protection locked="0"/>
    </xf>
    <xf numFmtId="2" fontId="2" fillId="0" borderId="8" xfId="2" applyNumberFormat="1" applyFont="1" applyFill="1" applyBorder="1" applyAlignment="1" applyProtection="1">
      <alignment horizontal="center"/>
      <protection locked="0"/>
    </xf>
    <xf numFmtId="2" fontId="2" fillId="0" borderId="8" xfId="2" applyNumberFormat="1" applyFont="1" applyFill="1" applyBorder="1" applyAlignment="1" applyProtection="1">
      <protection locked="0"/>
    </xf>
    <xf numFmtId="0" fontId="2" fillId="0" borderId="8" xfId="2" applyFont="1" applyFill="1" applyBorder="1" applyAlignment="1" applyProtection="1">
      <alignment horizontal="center" vertical="center"/>
      <protection locked="0"/>
    </xf>
    <xf numFmtId="0" fontId="18" fillId="2" borderId="0" xfId="0" applyFont="1" applyFill="1" applyAlignment="1">
      <alignment horizontal="center" vertical="center" wrapText="1"/>
    </xf>
    <xf numFmtId="0" fontId="17" fillId="2" borderId="0" xfId="0" applyFont="1" applyFill="1"/>
    <xf numFmtId="0" fontId="18" fillId="2" borderId="1" xfId="0"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1" xfId="0" applyNumberFormat="1" applyFont="1" applyFill="1" applyBorder="1" applyAlignment="1" applyProtection="1">
      <alignment vertical="center" wrapText="1"/>
      <protection locked="0"/>
    </xf>
    <xf numFmtId="4" fontId="18"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lignment vertical="center"/>
    </xf>
    <xf numFmtId="0" fontId="10" fillId="2" borderId="1" xfId="0" applyNumberFormat="1" applyFont="1" applyFill="1" applyBorder="1" applyAlignment="1">
      <alignment horizontal="left" vertical="center" wrapText="1"/>
    </xf>
    <xf numFmtId="4" fontId="10" fillId="2" borderId="1" xfId="0" applyNumberFormat="1" applyFont="1" applyFill="1" applyBorder="1" applyAlignment="1" applyProtection="1">
      <alignment vertical="center" wrapText="1"/>
      <protection locked="0"/>
    </xf>
    <xf numFmtId="0" fontId="18" fillId="2" borderId="1" xfId="0" applyFont="1" applyFill="1" applyBorder="1" applyAlignment="1">
      <alignment vertical="center" wrapText="1"/>
    </xf>
    <xf numFmtId="4" fontId="18" fillId="2" borderId="1" xfId="2" applyNumberFormat="1" applyFont="1" applyFill="1" applyBorder="1" applyAlignment="1" applyProtection="1">
      <alignment horizontal="left" vertical="center" wrapText="1"/>
      <protection locked="0"/>
    </xf>
    <xf numFmtId="0" fontId="10" fillId="2" borderId="1" xfId="0" applyFont="1" applyFill="1" applyBorder="1" applyAlignment="1">
      <alignment horizontal="center" vertical="center" wrapText="1"/>
    </xf>
    <xf numFmtId="4" fontId="10"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8" fillId="2" borderId="1" xfId="3" applyFont="1" applyFill="1" applyBorder="1" applyAlignment="1">
      <alignment horizontal="left" vertical="center" wrapText="1"/>
    </xf>
    <xf numFmtId="4" fontId="20" fillId="2" borderId="1" xfId="0" applyNumberFormat="1" applyFont="1" applyFill="1" applyBorder="1" applyAlignment="1" applyProtection="1">
      <alignment vertical="center" wrapText="1"/>
      <protection locked="0"/>
    </xf>
    <xf numFmtId="0" fontId="20" fillId="2" borderId="1" xfId="0" applyFont="1" applyFill="1" applyBorder="1" applyAlignment="1">
      <alignment vertical="center" wrapText="1"/>
    </xf>
    <xf numFmtId="0" fontId="10" fillId="2" borderId="1" xfId="0" applyFont="1" applyFill="1" applyBorder="1" applyAlignment="1">
      <alignment vertical="center" wrapText="1"/>
    </xf>
    <xf numFmtId="0" fontId="20" fillId="2" borderId="1" xfId="0" applyFont="1" applyFill="1" applyBorder="1" applyAlignment="1">
      <alignment horizontal="center" vertical="center" wrapText="1"/>
    </xf>
    <xf numFmtId="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0" xfId="0" applyFont="1" applyFill="1" applyAlignment="1">
      <alignment horizontal="center" vertical="center" wrapText="1"/>
    </xf>
    <xf numFmtId="1" fontId="19" fillId="2" borderId="1" xfId="2" applyNumberFormat="1" applyFont="1" applyFill="1" applyBorder="1" applyAlignment="1" applyProtection="1">
      <alignment horizontal="center" vertical="center" wrapText="1"/>
      <protection locked="0"/>
    </xf>
    <xf numFmtId="4" fontId="20" fillId="2" borderId="1" xfId="0" applyNumberFormat="1" applyFont="1" applyFill="1" applyBorder="1" applyAlignment="1">
      <alignment horizontal="center" vertical="center" wrapText="1"/>
    </xf>
    <xf numFmtId="0" fontId="2" fillId="7" borderId="0" xfId="0" applyFont="1" applyFill="1"/>
    <xf numFmtId="4" fontId="5" fillId="7" borderId="1" xfId="0" applyNumberFormat="1" applyFont="1" applyFill="1" applyBorder="1" applyAlignment="1" applyProtection="1">
      <alignment horizontal="center" vertical="center"/>
      <protection locked="0"/>
    </xf>
    <xf numFmtId="49" fontId="2" fillId="7" borderId="1" xfId="0" applyNumberFormat="1" applyFont="1" applyFill="1" applyBorder="1" applyAlignment="1" applyProtection="1">
      <alignment horizontal="left" vertical="center"/>
      <protection locked="0"/>
    </xf>
    <xf numFmtId="4" fontId="2" fillId="7" borderId="1" xfId="0" applyNumberFormat="1" applyFont="1" applyFill="1" applyBorder="1" applyAlignment="1" applyProtection="1">
      <alignment vertical="center" wrapText="1"/>
      <protection locked="0"/>
    </xf>
    <xf numFmtId="4" fontId="2" fillId="7" borderId="1" xfId="0" applyNumberFormat="1" applyFont="1" applyFill="1" applyBorder="1" applyAlignment="1" applyProtection="1">
      <alignment horizontal="center" vertical="center"/>
      <protection locked="0"/>
    </xf>
    <xf numFmtId="4" fontId="3" fillId="7" borderId="1" xfId="0" applyNumberFormat="1" applyFont="1" applyFill="1" applyBorder="1" applyAlignment="1" applyProtection="1">
      <alignment horizontal="center" vertical="center"/>
      <protection locked="0"/>
    </xf>
    <xf numFmtId="4" fontId="2" fillId="7" borderId="1" xfId="0" applyNumberFormat="1" applyFont="1" applyFill="1" applyBorder="1" applyAlignment="1" applyProtection="1">
      <alignment horizontal="left" vertical="center" wrapText="1"/>
      <protection locked="0"/>
    </xf>
    <xf numFmtId="3" fontId="2" fillId="7" borderId="1" xfId="0" applyNumberFormat="1" applyFont="1" applyFill="1" applyBorder="1" applyAlignment="1" applyProtection="1">
      <alignment horizontal="left" vertical="center" wrapText="1"/>
      <protection locked="0"/>
    </xf>
    <xf numFmtId="4" fontId="6" fillId="7" borderId="1" xfId="0" applyNumberFormat="1" applyFont="1" applyFill="1" applyBorder="1" applyAlignment="1" applyProtection="1">
      <alignment horizontal="center" vertical="center"/>
      <protection locked="0"/>
    </xf>
    <xf numFmtId="49" fontId="3" fillId="7" borderId="1" xfId="0" applyNumberFormat="1" applyFont="1" applyFill="1" applyBorder="1" applyAlignment="1" applyProtection="1">
      <alignment horizontal="left" vertical="center"/>
      <protection locked="0"/>
    </xf>
    <xf numFmtId="4" fontId="2" fillId="7" borderId="1" xfId="0" applyNumberFormat="1" applyFont="1" applyFill="1" applyBorder="1" applyAlignment="1" applyProtection="1">
      <alignment horizontal="left" vertical="center"/>
      <protection locked="0"/>
    </xf>
    <xf numFmtId="3" fontId="3" fillId="7" borderId="1" xfId="0" applyNumberFormat="1" applyFont="1" applyFill="1" applyBorder="1" applyAlignment="1" applyProtection="1">
      <alignment horizontal="left" vertical="center" wrapText="1"/>
      <protection locked="0"/>
    </xf>
    <xf numFmtId="0" fontId="3" fillId="7" borderId="0" xfId="0" applyFont="1" applyFill="1"/>
    <xf numFmtId="0" fontId="21" fillId="5" borderId="0" xfId="0" applyFont="1" applyFill="1"/>
    <xf numFmtId="0" fontId="2" fillId="5" borderId="6" xfId="0" applyFont="1" applyFill="1" applyBorder="1" applyAlignment="1">
      <alignment horizontal="right"/>
    </xf>
    <xf numFmtId="0" fontId="2" fillId="5" borderId="6" xfId="0" applyFont="1" applyFill="1" applyBorder="1" applyAlignment="1"/>
    <xf numFmtId="2" fontId="2" fillId="5" borderId="6" xfId="0" applyNumberFormat="1" applyFont="1" applyFill="1" applyBorder="1" applyAlignment="1">
      <alignment horizontal="right"/>
    </xf>
    <xf numFmtId="2" fontId="6" fillId="5" borderId="6" xfId="0" applyNumberFormat="1" applyFont="1" applyFill="1" applyBorder="1" applyAlignment="1">
      <alignment horizontal="center"/>
    </xf>
    <xf numFmtId="170" fontId="2" fillId="5" borderId="6" xfId="0" applyNumberFormat="1" applyFont="1" applyFill="1" applyBorder="1" applyAlignment="1" applyProtection="1">
      <alignment horizontal="center" vertical="center" wrapText="1"/>
      <protection locked="0"/>
    </xf>
    <xf numFmtId="2" fontId="22" fillId="5" borderId="6" xfId="2" applyNumberFormat="1" applyFont="1" applyFill="1" applyBorder="1" applyAlignment="1" applyProtection="1">
      <alignment horizontal="left" vertical="center" wrapText="1"/>
      <protection locked="0"/>
    </xf>
    <xf numFmtId="4" fontId="2" fillId="5" borderId="6" xfId="2" applyNumberFormat="1" applyFont="1" applyFill="1" applyBorder="1" applyAlignment="1" applyProtection="1">
      <alignment vertical="center"/>
      <protection locked="0"/>
    </xf>
    <xf numFmtId="2" fontId="22" fillId="5" borderId="6" xfId="2" applyNumberFormat="1" applyFont="1" applyFill="1" applyBorder="1" applyAlignment="1" applyProtection="1">
      <alignment horizontal="right" vertical="center"/>
      <protection locked="0"/>
    </xf>
    <xf numFmtId="2" fontId="22" fillId="5" borderId="6" xfId="2" applyNumberFormat="1" applyFont="1" applyFill="1" applyBorder="1" applyAlignment="1" applyProtection="1">
      <protection locked="0"/>
    </xf>
    <xf numFmtId="2" fontId="2" fillId="5" borderId="6" xfId="0" applyNumberFormat="1" applyFont="1" applyFill="1" applyBorder="1"/>
    <xf numFmtId="0" fontId="2" fillId="5" borderId="6" xfId="0" applyFont="1" applyFill="1" applyBorder="1"/>
    <xf numFmtId="0" fontId="22" fillId="5" borderId="6" xfId="2" applyFont="1" applyFill="1" applyBorder="1" applyAlignment="1" applyProtection="1">
      <alignment horizontal="center" vertical="center"/>
      <protection locked="0"/>
    </xf>
    <xf numFmtId="4" fontId="2" fillId="5" borderId="6" xfId="2" applyNumberFormat="1" applyFont="1" applyFill="1" applyBorder="1" applyAlignment="1" applyProtection="1">
      <alignment horizontal="left" vertical="center" wrapText="1"/>
      <protection locked="0"/>
    </xf>
    <xf numFmtId="0" fontId="22" fillId="5" borderId="16" xfId="2" applyFont="1" applyFill="1" applyBorder="1" applyAlignment="1" applyProtection="1">
      <alignment horizontal="center" vertical="center" wrapText="1"/>
      <protection locked="0"/>
    </xf>
    <xf numFmtId="2" fontId="2" fillId="5" borderId="6" xfId="2" applyNumberFormat="1" applyFont="1" applyFill="1" applyBorder="1" applyAlignment="1" applyProtection="1">
      <alignment vertical="center" wrapText="1"/>
      <protection locked="0"/>
    </xf>
    <xf numFmtId="2" fontId="2" fillId="5" borderId="6" xfId="0" applyNumberFormat="1" applyFont="1" applyFill="1" applyBorder="1" applyAlignment="1">
      <alignment vertical="center"/>
    </xf>
    <xf numFmtId="2" fontId="22" fillId="5" borderId="6" xfId="2" applyNumberFormat="1" applyFont="1" applyFill="1" applyBorder="1" applyProtection="1">
      <protection locked="0"/>
    </xf>
    <xf numFmtId="0" fontId="2" fillId="5" borderId="6" xfId="0" applyFont="1" applyFill="1" applyBorder="1" applyAlignment="1">
      <alignment horizontal="center" vertical="center"/>
    </xf>
    <xf numFmtId="0" fontId="2" fillId="5" borderId="16" xfId="2" applyFont="1" applyFill="1" applyBorder="1" applyAlignment="1" applyProtection="1">
      <alignment horizontal="center" vertical="center" wrapText="1"/>
      <protection locked="0"/>
    </xf>
    <xf numFmtId="1" fontId="2" fillId="5" borderId="6" xfId="2" applyNumberFormat="1" applyFont="1" applyFill="1" applyBorder="1" applyAlignment="1" applyProtection="1">
      <alignment horizontal="center" vertical="center" wrapText="1"/>
      <protection locked="0"/>
    </xf>
    <xf numFmtId="2" fontId="2" fillId="5" borderId="6" xfId="0" applyNumberFormat="1" applyFont="1" applyFill="1" applyBorder="1" applyAlignment="1">
      <alignment horizontal="right" vertical="center"/>
    </xf>
    <xf numFmtId="2" fontId="2" fillId="5" borderId="6" xfId="0" applyNumberFormat="1" applyFont="1" applyFill="1" applyBorder="1" applyAlignment="1">
      <alignment horizontal="center" vertical="center"/>
    </xf>
    <xf numFmtId="0" fontId="2" fillId="5" borderId="6" xfId="0" applyFont="1" applyFill="1" applyBorder="1" applyAlignment="1">
      <alignment horizontal="center" vertical="center" wrapText="1"/>
    </xf>
    <xf numFmtId="0" fontId="23" fillId="5" borderId="0" xfId="0" applyFont="1" applyFill="1"/>
    <xf numFmtId="0" fontId="2" fillId="5" borderId="6" xfId="0" applyFont="1" applyFill="1" applyBorder="1" applyAlignment="1">
      <alignment vertical="center"/>
    </xf>
    <xf numFmtId="0" fontId="2" fillId="5" borderId="6" xfId="2" applyFont="1" applyFill="1" applyBorder="1" applyAlignment="1" applyProtection="1">
      <alignment horizontal="center" vertical="center" wrapText="1"/>
      <protection locked="0"/>
    </xf>
    <xf numFmtId="2" fontId="22" fillId="5" borderId="6" xfId="2" applyNumberFormat="1" applyFont="1" applyFill="1" applyBorder="1" applyAlignment="1" applyProtection="1">
      <alignment vertical="center"/>
      <protection locked="0"/>
    </xf>
    <xf numFmtId="2" fontId="6" fillId="5" borderId="6" xfId="0" applyNumberFormat="1" applyFont="1" applyFill="1" applyBorder="1" applyAlignment="1">
      <alignment horizontal="right"/>
    </xf>
    <xf numFmtId="0" fontId="2" fillId="5" borderId="6" xfId="0" applyFont="1" applyFill="1" applyBorder="1" applyAlignment="1">
      <alignment vertical="center" wrapText="1"/>
    </xf>
    <xf numFmtId="0" fontId="3" fillId="5" borderId="6" xfId="0" applyFont="1" applyFill="1" applyBorder="1" applyAlignment="1">
      <alignment horizontal="center" vertical="center" wrapText="1"/>
    </xf>
    <xf numFmtId="0" fontId="22" fillId="5" borderId="6" xfId="0" applyFont="1" applyFill="1" applyBorder="1" applyAlignment="1">
      <alignment horizontal="left" vertical="center"/>
    </xf>
    <xf numFmtId="0" fontId="2" fillId="5" borderId="16" xfId="0" applyFont="1" applyFill="1" applyBorder="1" applyAlignment="1">
      <alignment horizontal="center" vertical="center"/>
    </xf>
    <xf numFmtId="0" fontId="22" fillId="5" borderId="6" xfId="2" applyFont="1" applyFill="1" applyBorder="1" applyAlignment="1" applyProtection="1">
      <alignment horizontal="left" vertical="center"/>
      <protection locked="0"/>
    </xf>
    <xf numFmtId="169" fontId="2" fillId="5" borderId="6" xfId="0" applyNumberFormat="1" applyFont="1" applyFill="1" applyBorder="1" applyAlignment="1">
      <alignment vertical="center"/>
    </xf>
    <xf numFmtId="2" fontId="2" fillId="5" borderId="6" xfId="2" applyNumberFormat="1" applyFont="1" applyFill="1" applyBorder="1" applyAlignment="1" applyProtection="1">
      <alignment horizontal="right" vertical="center"/>
      <protection locked="0"/>
    </xf>
    <xf numFmtId="2" fontId="2" fillId="5" borderId="6" xfId="2" applyNumberFormat="1" applyFont="1" applyFill="1" applyBorder="1" applyAlignment="1" applyProtection="1">
      <alignment vertical="center"/>
      <protection locked="0"/>
    </xf>
    <xf numFmtId="0" fontId="22" fillId="5" borderId="6" xfId="0" applyFont="1" applyFill="1" applyBorder="1" applyAlignment="1">
      <alignment horizontal="left" vertical="center" wrapText="1"/>
    </xf>
    <xf numFmtId="169" fontId="2" fillId="5" borderId="6" xfId="0" applyNumberFormat="1" applyFont="1" applyFill="1" applyBorder="1" applyAlignment="1"/>
    <xf numFmtId="169" fontId="2" fillId="5" borderId="6" xfId="0" applyNumberFormat="1" applyFont="1" applyFill="1" applyBorder="1" applyAlignment="1">
      <alignment horizontal="center" vertical="center"/>
    </xf>
    <xf numFmtId="2" fontId="2" fillId="5" borderId="16" xfId="2" applyNumberFormat="1" applyFont="1" applyFill="1" applyBorder="1" applyAlignment="1" applyProtection="1">
      <alignment horizontal="center" vertical="center" wrapText="1"/>
      <protection locked="0"/>
    </xf>
    <xf numFmtId="2" fontId="22" fillId="5" borderId="6" xfId="2" applyNumberFormat="1" applyFont="1" applyFill="1" applyBorder="1" applyAlignment="1" applyProtection="1">
      <alignment vertical="center" wrapText="1"/>
      <protection locked="0"/>
    </xf>
    <xf numFmtId="164" fontId="2" fillId="5" borderId="6" xfId="1" applyFont="1" applyFill="1" applyBorder="1" applyAlignment="1"/>
    <xf numFmtId="2" fontId="2" fillId="5" borderId="6" xfId="1" applyNumberFormat="1" applyFont="1" applyFill="1" applyBorder="1"/>
    <xf numFmtId="164" fontId="2" fillId="5" borderId="6" xfId="1" applyFont="1" applyFill="1" applyBorder="1" applyAlignment="1">
      <alignment horizontal="right"/>
    </xf>
    <xf numFmtId="164" fontId="2" fillId="5" borderId="6" xfId="1" applyFont="1" applyFill="1" applyBorder="1"/>
    <xf numFmtId="164" fontId="22" fillId="5" borderId="6" xfId="1" applyFont="1" applyFill="1" applyBorder="1" applyAlignment="1" applyProtection="1">
      <alignment horizontal="center" vertical="center"/>
      <protection locked="0"/>
    </xf>
    <xf numFmtId="164" fontId="22" fillId="5" borderId="6" xfId="1" applyFont="1" applyFill="1" applyBorder="1" applyAlignment="1" applyProtection="1">
      <alignment horizontal="left" vertical="center"/>
      <protection locked="0"/>
    </xf>
    <xf numFmtId="164" fontId="22" fillId="5" borderId="16" xfId="1" applyFont="1" applyFill="1" applyBorder="1" applyAlignment="1" applyProtection="1">
      <alignment horizontal="center" vertical="center" wrapText="1"/>
      <protection locked="0"/>
    </xf>
    <xf numFmtId="164" fontId="21" fillId="5" borderId="0" xfId="1" applyFont="1" applyFill="1"/>
    <xf numFmtId="164" fontId="17" fillId="5" borderId="0" xfId="1" applyFont="1" applyFill="1"/>
    <xf numFmtId="4" fontId="3" fillId="5" borderId="6" xfId="2" applyNumberFormat="1" applyFont="1" applyFill="1" applyBorder="1" applyAlignment="1" applyProtection="1">
      <alignment vertical="center"/>
      <protection locked="0"/>
    </xf>
    <xf numFmtId="0" fontId="2" fillId="5" borderId="6" xfId="0" applyFont="1" applyFill="1" applyBorder="1" applyAlignment="1">
      <alignment horizontal="left" vertical="center"/>
    </xf>
    <xf numFmtId="169" fontId="2" fillId="5" borderId="6" xfId="0" applyNumberFormat="1" applyFont="1" applyFill="1" applyBorder="1" applyAlignment="1">
      <alignment horizontal="right"/>
    </xf>
    <xf numFmtId="2" fontId="2" fillId="5" borderId="6" xfId="2" applyNumberFormat="1" applyFont="1" applyFill="1" applyBorder="1" applyAlignment="1" applyProtection="1">
      <alignment horizontal="center" vertical="center"/>
      <protection locked="0"/>
    </xf>
    <xf numFmtId="0" fontId="10" fillId="3" borderId="0" xfId="0" applyFont="1" applyFill="1"/>
    <xf numFmtId="0" fontId="9" fillId="3" borderId="1" xfId="0" applyFont="1" applyFill="1" applyBorder="1" applyAlignment="1">
      <alignment horizontal="left" vertical="center" wrapText="1"/>
    </xf>
    <xf numFmtId="4" fontId="9" fillId="3" borderId="1" xfId="0" applyNumberFormat="1" applyFont="1" applyFill="1" applyBorder="1" applyAlignment="1">
      <alignment horizontal="right" vertical="center" wrapText="1"/>
    </xf>
    <xf numFmtId="4" fontId="9" fillId="3" borderId="1" xfId="0" applyNumberFormat="1" applyFont="1" applyFill="1" applyBorder="1" applyAlignment="1">
      <alignment horizontal="center" vertical="center" wrapText="1"/>
    </xf>
    <xf numFmtId="4" fontId="9" fillId="3" borderId="11" xfId="0" applyNumberFormat="1" applyFont="1" applyFill="1" applyBorder="1" applyAlignment="1">
      <alignment horizontal="center" vertical="center" wrapText="1"/>
    </xf>
    <xf numFmtId="0" fontId="9" fillId="3" borderId="11" xfId="0" applyFont="1" applyFill="1" applyBorder="1" applyAlignment="1">
      <alignment horizontal="center" vertical="center" wrapText="1"/>
    </xf>
    <xf numFmtId="0" fontId="2" fillId="3" borderId="1" xfId="0" applyFont="1" applyFill="1" applyBorder="1" applyAlignment="1">
      <alignment horizontal="left" vertical="center" wrapText="1"/>
    </xf>
    <xf numFmtId="4" fontId="10" fillId="3" borderId="11" xfId="0" applyNumberFormat="1" applyFont="1" applyFill="1" applyBorder="1" applyAlignment="1">
      <alignment horizontal="right" vertical="center" wrapText="1"/>
    </xf>
    <xf numFmtId="0" fontId="5" fillId="6" borderId="0" xfId="0" applyFont="1" applyFill="1" applyProtection="1">
      <protection locked="0"/>
    </xf>
    <xf numFmtId="0" fontId="3" fillId="6" borderId="0" xfId="0" applyFont="1" applyFill="1"/>
    <xf numFmtId="0" fontId="3" fillId="6" borderId="0" xfId="0" applyFont="1" applyFill="1" applyAlignment="1">
      <alignment horizontal="center"/>
    </xf>
    <xf numFmtId="0" fontId="3" fillId="6" borderId="1" xfId="0" applyFont="1" applyFill="1" applyBorder="1" applyAlignment="1">
      <alignment horizontal="left" wrapText="1"/>
    </xf>
    <xf numFmtId="0" fontId="6" fillId="6" borderId="0" xfId="0" applyFont="1" applyFill="1"/>
    <xf numFmtId="0" fontId="6" fillId="6" borderId="0" xfId="0" applyFont="1" applyFill="1" applyAlignment="1">
      <alignment horizontal="center"/>
    </xf>
    <xf numFmtId="4" fontId="2" fillId="0" borderId="0" xfId="0" applyNumberFormat="1" applyFont="1" applyFill="1" applyBorder="1" applyAlignment="1">
      <alignment horizontal="center" vertical="center"/>
    </xf>
    <xf numFmtId="4" fontId="5" fillId="0" borderId="0" xfId="0" applyNumberFormat="1" applyFont="1" applyFill="1" applyBorder="1" applyAlignment="1">
      <alignment horizontal="center" vertical="center"/>
    </xf>
    <xf numFmtId="4" fontId="4" fillId="0" borderId="0" xfId="0" applyNumberFormat="1" applyFont="1" applyFill="1"/>
    <xf numFmtId="4" fontId="6" fillId="0" borderId="1" xfId="0" applyNumberFormat="1" applyFont="1" applyFill="1" applyBorder="1" applyAlignment="1">
      <alignment horizontal="right" vertical="center"/>
    </xf>
    <xf numFmtId="4" fontId="25" fillId="0" borderId="0" xfId="0" applyNumberFormat="1" applyFont="1" applyFill="1"/>
    <xf numFmtId="4" fontId="6" fillId="0" borderId="0" xfId="0" applyNumberFormat="1" applyFont="1" applyFill="1" applyBorder="1" applyAlignment="1">
      <alignment horizontal="center" vertical="center"/>
    </xf>
    <xf numFmtId="4" fontId="2" fillId="0" borderId="1" xfId="0" applyNumberFormat="1" applyFont="1" applyFill="1" applyBorder="1" applyAlignment="1">
      <alignment horizontal="left" vertical="center"/>
    </xf>
    <xf numFmtId="166"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66" fontId="2" fillId="0" borderId="1" xfId="0" applyNumberFormat="1" applyFont="1" applyFill="1" applyBorder="1" applyAlignment="1">
      <alignment vertical="center" wrapText="1"/>
    </xf>
    <xf numFmtId="4" fontId="2" fillId="0" borderId="15" xfId="0" applyNumberFormat="1" applyFont="1" applyFill="1" applyBorder="1" applyAlignment="1">
      <alignment horizontal="right" vertical="center"/>
    </xf>
    <xf numFmtId="0" fontId="2" fillId="0" borderId="1" xfId="0" applyFont="1" applyFill="1" applyBorder="1" applyAlignment="1">
      <alignment vertical="center" wrapText="1"/>
    </xf>
    <xf numFmtId="4" fontId="2" fillId="0" borderId="1" xfId="0" applyNumberFormat="1" applyFont="1" applyFill="1" applyBorder="1" applyAlignment="1" applyProtection="1">
      <alignment vertical="center" wrapText="1"/>
    </xf>
    <xf numFmtId="4" fontId="24" fillId="0" borderId="0" xfId="0" applyNumberFormat="1" applyFont="1" applyFill="1"/>
    <xf numFmtId="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167" fontId="2" fillId="0" borderId="1" xfId="0" applyNumberFormat="1" applyFont="1" applyFill="1" applyBorder="1" applyAlignment="1" applyProtection="1">
      <alignment vertical="center" wrapText="1"/>
    </xf>
    <xf numFmtId="4" fontId="6" fillId="0" borderId="1" xfId="0" applyNumberFormat="1" applyFont="1" applyFill="1" applyBorder="1" applyAlignment="1">
      <alignment horizontal="right" vertical="center" wrapText="1"/>
    </xf>
    <xf numFmtId="0" fontId="2" fillId="0" borderId="1" xfId="0" applyFont="1" applyFill="1" applyBorder="1" applyAlignment="1">
      <alignment wrapText="1"/>
    </xf>
    <xf numFmtId="0" fontId="10" fillId="0" borderId="1" xfId="0" applyNumberFormat="1" applyFont="1" applyFill="1" applyBorder="1" applyAlignment="1">
      <alignment horizontal="left" vertical="center" wrapText="1"/>
    </xf>
    <xf numFmtId="4" fontId="2" fillId="0" borderId="15" xfId="0" applyNumberFormat="1" applyFont="1" applyFill="1" applyBorder="1" applyAlignment="1">
      <alignment horizontal="left" vertical="center" wrapText="1"/>
    </xf>
    <xf numFmtId="4" fontId="26" fillId="0" borderId="0" xfId="0" applyNumberFormat="1" applyFont="1" applyFill="1"/>
    <xf numFmtId="4" fontId="3" fillId="0" borderId="1" xfId="0" applyNumberFormat="1" applyFont="1" applyFill="1" applyBorder="1" applyAlignment="1">
      <alignment horizontal="left" vertical="center"/>
    </xf>
    <xf numFmtId="4" fontId="3" fillId="0" borderId="0" xfId="0" applyNumberFormat="1" applyFont="1" applyFill="1" applyBorder="1" applyAlignment="1">
      <alignment horizontal="center" vertical="center"/>
    </xf>
    <xf numFmtId="3"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left" vertical="center" wrapText="1"/>
    </xf>
    <xf numFmtId="4" fontId="3" fillId="0" borderId="1" xfId="0" applyNumberFormat="1" applyFont="1" applyFill="1" applyBorder="1" applyAlignment="1">
      <alignment horizontal="right" vertical="center"/>
    </xf>
    <xf numFmtId="2" fontId="2" fillId="0" borderId="1" xfId="0" applyNumberFormat="1" applyFont="1" applyFill="1" applyBorder="1" applyAlignment="1">
      <alignment horizontal="right" vertical="center" wrapText="1"/>
    </xf>
    <xf numFmtId="4" fontId="3" fillId="0" borderId="1" xfId="0" applyNumberFormat="1" applyFont="1" applyFill="1" applyBorder="1" applyAlignment="1">
      <alignment vertical="center" wrapText="1"/>
    </xf>
    <xf numFmtId="1" fontId="3" fillId="0" borderId="1" xfId="0" applyNumberFormat="1" applyFont="1" applyFill="1" applyBorder="1" applyAlignment="1">
      <alignment horizontal="left" vertical="center" wrapText="1"/>
    </xf>
    <xf numFmtId="167" fontId="3" fillId="0" borderId="1" xfId="0" applyNumberFormat="1" applyFont="1" applyFill="1" applyBorder="1" applyAlignment="1" applyProtection="1">
      <alignment horizontal="left" vertical="center" wrapText="1"/>
    </xf>
    <xf numFmtId="1" fontId="2" fillId="2" borderId="3" xfId="0" applyNumberFormat="1" applyFont="1" applyFill="1" applyBorder="1" applyAlignment="1">
      <alignment horizontal="left" wrapText="1"/>
    </xf>
    <xf numFmtId="1" fontId="2" fillId="2" borderId="3" xfId="0" applyNumberFormat="1" applyFont="1" applyFill="1" applyBorder="1" applyAlignment="1" applyProtection="1">
      <alignment horizontal="center" vertical="center" wrapText="1"/>
    </xf>
    <xf numFmtId="167" fontId="2" fillId="0" borderId="1" xfId="0" applyNumberFormat="1" applyFont="1" applyFill="1" applyBorder="1" applyAlignment="1" applyProtection="1">
      <alignment horizontal="left" vertical="center" wrapText="1"/>
    </xf>
    <xf numFmtId="1" fontId="2" fillId="0" borderId="1" xfId="0" applyNumberFormat="1" applyFont="1" applyFill="1" applyBorder="1" applyAlignment="1">
      <alignment horizontal="left" wrapText="1"/>
    </xf>
    <xf numFmtId="0" fontId="2" fillId="0" borderId="1" xfId="0" applyFont="1" applyFill="1" applyBorder="1" applyAlignment="1">
      <alignment horizontal="center" wrapText="1"/>
    </xf>
    <xf numFmtId="3" fontId="2" fillId="0" borderId="15" xfId="0" applyNumberFormat="1" applyFont="1" applyFill="1" applyBorder="1" applyAlignment="1">
      <alignment horizontal="left" vertical="center"/>
    </xf>
    <xf numFmtId="167" fontId="2" fillId="0" borderId="15" xfId="0" applyNumberFormat="1" applyFont="1" applyFill="1" applyBorder="1" applyAlignment="1" applyProtection="1">
      <alignment vertical="center" wrapText="1"/>
    </xf>
    <xf numFmtId="4" fontId="2" fillId="0" borderId="15" xfId="0" applyNumberFormat="1" applyFont="1" applyFill="1" applyBorder="1" applyAlignment="1">
      <alignment horizontal="righ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9" xfId="0" applyFont="1" applyFill="1" applyBorder="1" applyAlignment="1">
      <alignment wrapText="1"/>
    </xf>
    <xf numFmtId="0" fontId="2" fillId="0" borderId="2" xfId="0" applyFont="1" applyFill="1" applyBorder="1" applyAlignment="1">
      <alignment vertical="center" wrapText="1"/>
    </xf>
    <xf numFmtId="4" fontId="2" fillId="0" borderId="2" xfId="0" applyNumberFormat="1" applyFont="1" applyFill="1" applyBorder="1" applyAlignment="1">
      <alignment horizontal="right" vertical="center"/>
    </xf>
    <xf numFmtId="1" fontId="2" fillId="0" borderId="2" xfId="0" applyNumberFormat="1" applyFont="1" applyFill="1" applyBorder="1" applyAlignment="1">
      <alignment horizontal="left" vertical="center" wrapText="1"/>
    </xf>
    <xf numFmtId="166" fontId="2" fillId="2" borderId="17" xfId="0" applyNumberFormat="1" applyFont="1" applyFill="1" applyBorder="1" applyAlignment="1">
      <alignment vertical="center" wrapText="1"/>
    </xf>
    <xf numFmtId="166" fontId="2" fillId="2" borderId="15" xfId="0" applyNumberFormat="1" applyFont="1" applyFill="1" applyBorder="1" applyAlignment="1">
      <alignment vertical="center" wrapText="1"/>
    </xf>
    <xf numFmtId="166" fontId="2" fillId="2" borderId="1" xfId="0" applyNumberFormat="1" applyFont="1" applyFill="1" applyBorder="1" applyAlignment="1">
      <alignment vertical="center" wrapText="1"/>
    </xf>
    <xf numFmtId="4" fontId="6" fillId="0" borderId="2" xfId="0" applyNumberFormat="1" applyFont="1" applyFill="1" applyBorder="1" applyAlignment="1">
      <alignment horizontal="right" vertical="center"/>
    </xf>
    <xf numFmtId="4" fontId="4" fillId="0" borderId="1" xfId="0" applyNumberFormat="1" applyFont="1" applyFill="1" applyBorder="1"/>
    <xf numFmtId="4" fontId="6" fillId="0" borderId="13" xfId="0" applyNumberFormat="1" applyFont="1" applyFill="1" applyBorder="1" applyAlignment="1">
      <alignment horizontal="right" vertical="center"/>
    </xf>
    <xf numFmtId="4" fontId="6" fillId="0" borderId="11" xfId="0" applyNumberFormat="1" applyFont="1" applyFill="1" applyBorder="1" applyAlignment="1">
      <alignment horizontal="right" vertical="center"/>
    </xf>
    <xf numFmtId="4" fontId="2" fillId="2" borderId="1" xfId="0" applyNumberFormat="1" applyFont="1" applyFill="1" applyBorder="1" applyAlignment="1">
      <alignment horizontal="right" vertical="center" wrapText="1"/>
    </xf>
    <xf numFmtId="0" fontId="2" fillId="2" borderId="1" xfId="0" applyFont="1" applyFill="1" applyBorder="1" applyAlignment="1">
      <alignment vertical="center" wrapText="1"/>
    </xf>
    <xf numFmtId="2" fontId="2" fillId="2" borderId="1" xfId="0" applyNumberFormat="1" applyFont="1" applyFill="1" applyBorder="1" applyAlignment="1">
      <alignment vertical="center"/>
    </xf>
    <xf numFmtId="2" fontId="2" fillId="0" borderId="1" xfId="0" applyNumberFormat="1" applyFont="1" applyFill="1" applyBorder="1" applyAlignment="1">
      <alignment vertical="center"/>
    </xf>
    <xf numFmtId="4" fontId="4" fillId="0" borderId="0" xfId="0" applyNumberFormat="1" applyFont="1" applyFill="1" applyBorder="1"/>
    <xf numFmtId="4" fontId="6" fillId="0" borderId="18" xfId="0" applyNumberFormat="1" applyFont="1" applyFill="1" applyBorder="1" applyAlignment="1">
      <alignment horizontal="right" vertical="center"/>
    </xf>
    <xf numFmtId="2" fontId="2" fillId="2" borderId="15" xfId="0" applyNumberFormat="1" applyFont="1" applyFill="1" applyBorder="1" applyAlignment="1">
      <alignment vertical="center"/>
    </xf>
    <xf numFmtId="2" fontId="2" fillId="0" borderId="15" xfId="0" applyNumberFormat="1" applyFont="1" applyFill="1" applyBorder="1" applyAlignment="1">
      <alignment vertical="center"/>
    </xf>
    <xf numFmtId="2" fontId="2" fillId="2" borderId="1" xfId="0" applyNumberFormat="1" applyFont="1" applyFill="1" applyBorder="1" applyAlignment="1">
      <alignment horizontal="right" vertical="center" wrapText="1"/>
    </xf>
    <xf numFmtId="4" fontId="6" fillId="0" borderId="15" xfId="0" applyNumberFormat="1" applyFont="1" applyFill="1" applyBorder="1" applyAlignment="1">
      <alignment horizontal="right" vertical="center"/>
    </xf>
    <xf numFmtId="0" fontId="2" fillId="0" borderId="15" xfId="0" applyFont="1" applyFill="1" applyBorder="1" applyAlignment="1">
      <alignment vertical="center" wrapText="1"/>
    </xf>
    <xf numFmtId="1" fontId="2" fillId="2" borderId="1" xfId="0" applyNumberFormat="1" applyFont="1" applyFill="1" applyBorder="1" applyAlignment="1" applyProtection="1">
      <alignment horizontal="left" vertical="center" wrapText="1"/>
    </xf>
    <xf numFmtId="0" fontId="2" fillId="2" borderId="9" xfId="0" applyFont="1" applyFill="1" applyBorder="1" applyAlignment="1">
      <alignment horizontal="left" vertical="center" wrapText="1"/>
    </xf>
    <xf numFmtId="2" fontId="2" fillId="2" borderId="9" xfId="0" applyNumberFormat="1" applyFont="1" applyFill="1" applyBorder="1" applyAlignment="1">
      <alignment horizontal="right" vertical="center" wrapText="1"/>
    </xf>
    <xf numFmtId="4" fontId="2" fillId="2" borderId="2" xfId="0" applyNumberFormat="1" applyFont="1" applyFill="1" applyBorder="1" applyAlignment="1">
      <alignment horizontal="right" vertical="center" wrapText="1"/>
    </xf>
    <xf numFmtId="1" fontId="2" fillId="2" borderId="9" xfId="0" applyNumberFormat="1" applyFont="1" applyFill="1" applyBorder="1" applyAlignment="1">
      <alignment horizontal="left" vertical="center" wrapText="1"/>
    </xf>
    <xf numFmtId="4" fontId="6" fillId="0" borderId="9" xfId="0" applyNumberFormat="1" applyFont="1" applyFill="1" applyBorder="1" applyAlignment="1">
      <alignment horizontal="right" vertical="center"/>
    </xf>
    <xf numFmtId="1" fontId="2" fillId="2" borderId="1"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2" borderId="9" xfId="0" applyFont="1" applyFill="1" applyBorder="1" applyAlignment="1">
      <alignment wrapText="1"/>
    </xf>
    <xf numFmtId="1" fontId="2" fillId="0" borderId="1" xfId="0" applyNumberFormat="1" applyFont="1" applyFill="1" applyBorder="1" applyAlignment="1" applyProtection="1">
      <alignment horizontal="center" vertical="center" wrapText="1"/>
    </xf>
    <xf numFmtId="166" fontId="7" fillId="0" borderId="1" xfId="0" applyNumberFormat="1" applyFont="1" applyFill="1" applyBorder="1" applyAlignment="1">
      <alignment vertical="center" wrapText="1"/>
    </xf>
    <xf numFmtId="1" fontId="2" fillId="0" borderId="1" xfId="0" applyNumberFormat="1" applyFont="1" applyFill="1" applyBorder="1" applyAlignment="1">
      <alignment vertical="center" wrapText="1"/>
    </xf>
    <xf numFmtId="0" fontId="2" fillId="2" borderId="3" xfId="0" applyFont="1" applyFill="1" applyBorder="1" applyAlignment="1">
      <alignment horizontal="left" wrapText="1"/>
    </xf>
    <xf numFmtId="0" fontId="2" fillId="2" borderId="15" xfId="0" applyFont="1" applyFill="1" applyBorder="1" applyAlignment="1">
      <alignment horizontal="left" vertical="center" wrapText="1"/>
    </xf>
    <xf numFmtId="1" fontId="2" fillId="0" borderId="1" xfId="0" applyNumberFormat="1" applyFont="1" applyFill="1" applyBorder="1" applyAlignment="1" applyProtection="1">
      <alignment horizontal="left" vertical="center" wrapText="1"/>
    </xf>
    <xf numFmtId="0" fontId="2" fillId="2" borderId="3" xfId="0" applyFont="1" applyFill="1" applyBorder="1" applyAlignment="1">
      <alignment wrapText="1"/>
    </xf>
    <xf numFmtId="4" fontId="5" fillId="0" borderId="15" xfId="0" applyNumberFormat="1" applyFont="1" applyFill="1" applyBorder="1" applyAlignment="1">
      <alignment horizontal="right" vertical="center"/>
    </xf>
    <xf numFmtId="0" fontId="2" fillId="2" borderId="3" xfId="0" applyFont="1" applyFill="1" applyBorder="1" applyAlignment="1"/>
    <xf numFmtId="0" fontId="2" fillId="0" borderId="15" xfId="0" applyNumberFormat="1" applyFont="1" applyFill="1" applyBorder="1" applyAlignment="1">
      <alignment horizontal="left" vertical="center" wrapText="1"/>
    </xf>
    <xf numFmtId="0" fontId="2" fillId="2" borderId="9" xfId="0" applyFont="1" applyFill="1" applyBorder="1" applyAlignment="1"/>
    <xf numFmtId="3" fontId="5" fillId="0" borderId="1" xfId="2" applyNumberFormat="1" applyFont="1" applyFill="1" applyBorder="1" applyAlignment="1" applyProtection="1">
      <alignment horizontal="left" vertical="center" wrapText="1"/>
      <protection locked="0"/>
    </xf>
    <xf numFmtId="4" fontId="5" fillId="0" borderId="1" xfId="2" applyNumberFormat="1" applyFont="1" applyFill="1" applyBorder="1" applyAlignment="1" applyProtection="1">
      <alignment horizontal="left" vertical="center" wrapText="1"/>
      <protection locked="0"/>
    </xf>
    <xf numFmtId="4" fontId="5" fillId="0" borderId="1" xfId="2" applyNumberFormat="1" applyFont="1" applyFill="1" applyBorder="1" applyAlignment="1" applyProtection="1">
      <alignment horizontal="center" vertical="center" wrapText="1"/>
      <protection locked="0"/>
    </xf>
    <xf numFmtId="4" fontId="5" fillId="0" borderId="1" xfId="2" applyNumberFormat="1" applyFont="1" applyFill="1" applyBorder="1" applyAlignment="1" applyProtection="1">
      <alignment horizontal="center" vertical="center"/>
      <protection locked="0"/>
    </xf>
    <xf numFmtId="1" fontId="14" fillId="2" borderId="1" xfId="2" applyNumberFormat="1" applyFont="1" applyFill="1" applyBorder="1" applyAlignment="1" applyProtection="1">
      <alignment horizontal="center" vertical="center" wrapText="1"/>
      <protection locked="0"/>
    </xf>
    <xf numFmtId="1" fontId="18" fillId="2" borderId="1" xfId="2" applyNumberFormat="1" applyFont="1" applyFill="1" applyBorder="1" applyAlignment="1" applyProtection="1">
      <alignment horizontal="center" vertical="center" wrapText="1"/>
      <protection locked="0"/>
    </xf>
    <xf numFmtId="4" fontId="10" fillId="2" borderId="1" xfId="0" applyNumberFormat="1" applyFont="1" applyFill="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1" fontId="18"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left" vertical="center" wrapText="1"/>
    </xf>
    <xf numFmtId="0" fontId="0" fillId="0" borderId="1" xfId="0" applyBorder="1"/>
    <xf numFmtId="0" fontId="2" fillId="6" borderId="1" xfId="0" applyFont="1" applyFill="1" applyBorder="1" applyAlignment="1" applyProtection="1">
      <alignment vertical="center"/>
      <protection locked="0"/>
    </xf>
    <xf numFmtId="0" fontId="18" fillId="2" borderId="5" xfId="0" applyFont="1" applyFill="1" applyBorder="1" applyAlignment="1">
      <alignment horizontal="center" vertical="center" wrapText="1"/>
    </xf>
    <xf numFmtId="0" fontId="2" fillId="7" borderId="5" xfId="0" applyFont="1" applyFill="1" applyBorder="1"/>
    <xf numFmtId="0" fontId="2" fillId="6" borderId="5" xfId="0" applyFont="1" applyFill="1" applyBorder="1" applyAlignment="1">
      <alignment horizontal="left" vertical="center" wrapText="1"/>
    </xf>
    <xf numFmtId="0" fontId="18" fillId="2" borderId="4" xfId="0" applyFont="1" applyFill="1" applyBorder="1" applyAlignment="1">
      <alignment horizontal="center" vertical="center" wrapText="1"/>
    </xf>
    <xf numFmtId="0" fontId="2" fillId="7" borderId="4" xfId="0" applyFont="1" applyFill="1" applyBorder="1"/>
    <xf numFmtId="0" fontId="2" fillId="6" borderId="4" xfId="0" applyFont="1" applyFill="1" applyBorder="1" applyAlignment="1" applyProtection="1">
      <alignment vertical="center"/>
      <protection locked="0"/>
    </xf>
    <xf numFmtId="4" fontId="27" fillId="0" borderId="1" xfId="2" applyNumberFormat="1" applyFont="1" applyFill="1" applyBorder="1" applyAlignment="1" applyProtection="1">
      <alignment horizontal="center" vertical="center" wrapText="1"/>
      <protection locked="0"/>
    </xf>
    <xf numFmtId="2" fontId="8"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7" fontId="8" fillId="0" borderId="1" xfId="0" applyNumberFormat="1" applyFont="1" applyFill="1" applyBorder="1" applyAlignment="1" applyProtection="1">
      <alignment horizontal="center" vertical="center" wrapText="1"/>
    </xf>
    <xf numFmtId="166" fontId="8"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167" fontId="27" fillId="0" borderId="1" xfId="0" applyNumberFormat="1" applyFont="1" applyFill="1" applyBorder="1" applyAlignment="1" applyProtection="1">
      <alignment horizontal="center" vertical="center" wrapText="1"/>
    </xf>
    <xf numFmtId="168" fontId="27" fillId="0" borderId="1" xfId="0" applyNumberFormat="1" applyFont="1" applyFill="1" applyBorder="1" applyAlignment="1">
      <alignment horizontal="center" vertical="center"/>
    </xf>
    <xf numFmtId="1" fontId="8" fillId="0" borderId="1" xfId="0" applyNumberFormat="1" applyFont="1" applyFill="1" applyBorder="1" applyAlignment="1">
      <alignment horizontal="center" vertical="center" wrapText="1"/>
    </xf>
    <xf numFmtId="4" fontId="8" fillId="0" borderId="1" xfId="0" applyNumberFormat="1" applyFont="1" applyFill="1" applyBorder="1" applyAlignment="1" applyProtection="1">
      <alignment horizontal="center" vertical="center" wrapText="1"/>
      <protection locked="0"/>
    </xf>
    <xf numFmtId="4" fontId="27" fillId="0" borderId="1" xfId="0" applyNumberFormat="1" applyFont="1" applyFill="1" applyBorder="1" applyAlignment="1" applyProtection="1">
      <alignment horizontal="center" vertical="center"/>
      <protection locked="0"/>
    </xf>
    <xf numFmtId="4" fontId="8" fillId="0" borderId="1" xfId="0" applyNumberFormat="1" applyFont="1" applyFill="1" applyBorder="1" applyAlignment="1" applyProtection="1">
      <alignment horizontal="center" vertical="center"/>
      <protection locked="0"/>
    </xf>
    <xf numFmtId="2" fontId="8" fillId="0" borderId="1" xfId="0" applyNumberFormat="1" applyFont="1" applyFill="1" applyBorder="1" applyAlignment="1" applyProtection="1">
      <alignment horizontal="center" vertical="center"/>
      <protection locked="0"/>
    </xf>
    <xf numFmtId="2" fontId="27" fillId="0" borderId="1" xfId="0" applyNumberFormat="1" applyFont="1" applyFill="1" applyBorder="1" applyAlignment="1" applyProtection="1">
      <alignment horizontal="center" vertical="center"/>
      <protection locked="0"/>
    </xf>
    <xf numFmtId="2" fontId="27" fillId="0" borderId="0" xfId="0" applyNumberFormat="1" applyFont="1" applyFill="1" applyBorder="1" applyAlignment="1" applyProtection="1">
      <alignment horizontal="center" vertical="center"/>
      <protection locked="0"/>
    </xf>
    <xf numFmtId="2" fontId="27" fillId="0" borderId="11" xfId="0" applyNumberFormat="1" applyFont="1" applyFill="1" applyBorder="1" applyAlignment="1" applyProtection="1">
      <alignment horizontal="center" vertical="center"/>
      <protection locked="0"/>
    </xf>
    <xf numFmtId="4" fontId="27" fillId="0" borderId="1" xfId="0" applyNumberFormat="1" applyFont="1" applyFill="1" applyBorder="1" applyAlignment="1" applyProtection="1">
      <alignment horizontal="center" vertical="center" wrapText="1"/>
      <protection locked="0"/>
    </xf>
    <xf numFmtId="49" fontId="27"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protection locked="0"/>
    </xf>
    <xf numFmtId="2" fontId="27" fillId="0" borderId="1" xfId="0" applyNumberFormat="1" applyFont="1" applyFill="1" applyBorder="1" applyAlignment="1">
      <alignment horizontal="center" vertical="center"/>
    </xf>
    <xf numFmtId="2" fontId="27" fillId="0" borderId="0" xfId="0" applyNumberFormat="1" applyFont="1" applyFill="1" applyBorder="1" applyAlignment="1">
      <alignment horizontal="center" vertical="center"/>
    </xf>
    <xf numFmtId="2" fontId="27" fillId="0" borderId="1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 fontId="8" fillId="0" borderId="4" xfId="0" applyNumberFormat="1" applyFont="1" applyFill="1" applyBorder="1" applyAlignment="1">
      <alignment horizontal="center" vertical="center" wrapText="1"/>
    </xf>
    <xf numFmtId="4" fontId="29" fillId="0" borderId="1" xfId="0" applyNumberFormat="1" applyFont="1" applyFill="1" applyBorder="1" applyAlignment="1" applyProtection="1">
      <alignment horizontal="center" vertical="center"/>
      <protection locked="0"/>
    </xf>
    <xf numFmtId="4" fontId="8" fillId="0" borderId="8" xfId="0" applyNumberFormat="1" applyFont="1" applyFill="1" applyBorder="1" applyAlignment="1">
      <alignment horizontal="center" vertical="center"/>
    </xf>
    <xf numFmtId="2" fontId="8" fillId="0" borderId="13" xfId="0" applyNumberFormat="1" applyFont="1" applyFill="1" applyBorder="1" applyAlignment="1" applyProtection="1">
      <alignment horizontal="center" vertical="center"/>
      <protection locked="0"/>
    </xf>
    <xf numFmtId="169" fontId="8" fillId="0" borderId="8"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3" fontId="8" fillId="0" borderId="4" xfId="0" applyNumberFormat="1" applyFont="1" applyFill="1" applyBorder="1" applyAlignment="1">
      <alignment horizontal="center" vertical="center"/>
    </xf>
    <xf numFmtId="4" fontId="8" fillId="0" borderId="0" xfId="0" applyNumberFormat="1" applyFont="1" applyFill="1" applyBorder="1" applyAlignment="1">
      <alignment horizontal="center" vertical="center"/>
    </xf>
    <xf numFmtId="0" fontId="27" fillId="0" borderId="1" xfId="0" applyFont="1" applyFill="1" applyBorder="1" applyAlignment="1" applyProtection="1">
      <alignment horizontal="center" vertical="center" wrapText="1"/>
      <protection locked="0"/>
    </xf>
    <xf numFmtId="4" fontId="27" fillId="0" borderId="9" xfId="0" applyNumberFormat="1" applyFont="1" applyFill="1" applyBorder="1" applyAlignment="1">
      <alignment horizontal="center" vertical="center"/>
    </xf>
    <xf numFmtId="4" fontId="27" fillId="0" borderId="9" xfId="0" applyNumberFormat="1" applyFont="1" applyFill="1" applyBorder="1" applyAlignment="1">
      <alignment horizontal="center" vertical="center" wrapText="1"/>
    </xf>
    <xf numFmtId="168" fontId="27" fillId="0" borderId="9" xfId="0" applyNumberFormat="1" applyFont="1" applyFill="1" applyBorder="1" applyAlignment="1">
      <alignment horizontal="center" vertical="center"/>
    </xf>
    <xf numFmtId="4" fontId="8" fillId="0" borderId="4" xfId="0" applyNumberFormat="1" applyFont="1" applyFill="1" applyBorder="1" applyAlignment="1">
      <alignment horizontal="center" vertical="center"/>
    </xf>
    <xf numFmtId="169" fontId="8" fillId="0" borderId="9" xfId="0" applyNumberFormat="1" applyFont="1" applyFill="1" applyBorder="1" applyAlignment="1">
      <alignment horizontal="center" vertical="center"/>
    </xf>
    <xf numFmtId="2" fontId="8" fillId="0" borderId="0" xfId="0" applyNumberFormat="1" applyFont="1" applyFill="1" applyBorder="1" applyAlignment="1" applyProtection="1">
      <alignment horizontal="center" vertical="center"/>
      <protection locked="0"/>
    </xf>
    <xf numFmtId="2" fontId="8" fillId="0" borderId="11" xfId="0" applyNumberFormat="1" applyFont="1" applyFill="1" applyBorder="1" applyAlignment="1" applyProtection="1">
      <alignment horizontal="center" vertical="center"/>
      <protection locked="0"/>
    </xf>
    <xf numFmtId="4" fontId="8" fillId="0" borderId="9" xfId="0" applyNumberFormat="1" applyFont="1" applyFill="1" applyBorder="1" applyAlignment="1" applyProtection="1">
      <alignment horizontal="center" vertical="center"/>
      <protection locked="0"/>
    </xf>
    <xf numFmtId="4" fontId="29" fillId="0" borderId="9" xfId="0" applyNumberFormat="1" applyFont="1" applyFill="1" applyBorder="1" applyAlignment="1" applyProtection="1">
      <alignment horizontal="center" vertical="center"/>
      <protection locked="0"/>
    </xf>
    <xf numFmtId="4" fontId="27" fillId="0" borderId="19" xfId="0" applyNumberFormat="1" applyFont="1" applyFill="1" applyBorder="1" applyAlignment="1">
      <alignment horizontal="center" vertical="center"/>
    </xf>
    <xf numFmtId="2" fontId="27" fillId="0" borderId="13" xfId="0" applyNumberFormat="1" applyFont="1" applyFill="1" applyBorder="1" applyAlignment="1">
      <alignment horizontal="center" vertical="center"/>
    </xf>
    <xf numFmtId="2" fontId="27" fillId="0" borderId="13" xfId="0" applyNumberFormat="1" applyFont="1" applyFill="1" applyBorder="1" applyAlignment="1" applyProtection="1">
      <alignment horizontal="center" vertical="center"/>
      <protection locked="0"/>
    </xf>
    <xf numFmtId="2" fontId="8" fillId="0" borderId="13" xfId="0" applyNumberFormat="1" applyFont="1" applyFill="1" applyBorder="1" applyAlignment="1">
      <alignment horizontal="center" vertical="center"/>
    </xf>
    <xf numFmtId="4" fontId="8" fillId="0" borderId="13" xfId="0" applyNumberFormat="1" applyFont="1" applyFill="1" applyBorder="1" applyAlignment="1" applyProtection="1">
      <alignment horizontal="center" vertical="center"/>
      <protection locked="0"/>
    </xf>
    <xf numFmtId="4" fontId="8" fillId="0" borderId="5" xfId="0" applyNumberFormat="1" applyFont="1" applyFill="1" applyBorder="1" applyAlignment="1">
      <alignment horizontal="center" vertical="center"/>
    </xf>
    <xf numFmtId="4" fontId="27" fillId="0" borderId="5" xfId="0" applyNumberFormat="1" applyFont="1" applyFill="1" applyBorder="1" applyAlignment="1">
      <alignment horizontal="center" vertical="center"/>
    </xf>
    <xf numFmtId="4" fontId="8" fillId="0" borderId="20" xfId="0" applyNumberFormat="1" applyFont="1" applyFill="1" applyBorder="1" applyAlignment="1" applyProtection="1">
      <alignment horizontal="center" vertical="center"/>
      <protection locked="0"/>
    </xf>
    <xf numFmtId="3" fontId="8" fillId="0" borderId="21" xfId="0" applyNumberFormat="1" applyFont="1" applyFill="1" applyBorder="1" applyAlignment="1">
      <alignment horizontal="center" vertical="center"/>
    </xf>
    <xf numFmtId="4" fontId="8" fillId="0" borderId="21" xfId="0" applyNumberFormat="1" applyFont="1" applyFill="1" applyBorder="1" applyAlignment="1">
      <alignment horizontal="center" vertical="center" wrapText="1"/>
    </xf>
    <xf numFmtId="1" fontId="8" fillId="0" borderId="1" xfId="2" applyNumberFormat="1" applyFont="1" applyFill="1" applyBorder="1" applyAlignment="1" applyProtection="1">
      <alignment horizontal="center" vertical="center" wrapText="1"/>
      <protection locked="0"/>
    </xf>
    <xf numFmtId="3" fontId="27" fillId="0" borderId="1" xfId="0" applyNumberFormat="1" applyFont="1" applyFill="1" applyBorder="1" applyAlignment="1">
      <alignment horizontal="center" vertical="center"/>
    </xf>
    <xf numFmtId="2" fontId="8" fillId="0" borderId="1" xfId="2" applyNumberFormat="1" applyFont="1" applyFill="1" applyBorder="1" applyAlignment="1" applyProtection="1">
      <alignment horizontal="center" vertical="center" wrapText="1"/>
      <protection locked="0"/>
    </xf>
    <xf numFmtId="0" fontId="8" fillId="0" borderId="1" xfId="2" applyFont="1" applyFill="1" applyBorder="1" applyAlignment="1" applyProtection="1">
      <alignment horizontal="center" vertical="center" wrapText="1"/>
      <protection locked="0"/>
    </xf>
    <xf numFmtId="4" fontId="8" fillId="0" borderId="19" xfId="0" applyNumberFormat="1" applyFont="1" applyFill="1" applyBorder="1" applyAlignment="1">
      <alignment horizontal="center" vertical="center"/>
    </xf>
    <xf numFmtId="4" fontId="27" fillId="0" borderId="1" xfId="0" applyNumberFormat="1" applyFont="1" applyFill="1" applyBorder="1" applyAlignment="1">
      <alignment horizontal="center" vertical="center"/>
    </xf>
    <xf numFmtId="169" fontId="8" fillId="8" borderId="6" xfId="0" applyNumberFormat="1" applyFont="1" applyFill="1" applyBorder="1" applyAlignment="1">
      <alignment horizontal="center" vertical="center"/>
    </xf>
    <xf numFmtId="4" fontId="5" fillId="4" borderId="1" xfId="2" applyNumberFormat="1" applyFont="1" applyFill="1" applyBorder="1" applyAlignment="1" applyProtection="1">
      <alignment horizontal="center" vertical="center"/>
      <protection hidden="1"/>
    </xf>
    <xf numFmtId="4" fontId="8" fillId="4" borderId="4" xfId="0" applyNumberFormat="1" applyFont="1" applyFill="1" applyBorder="1" applyAlignment="1">
      <alignment horizontal="center" vertical="center"/>
    </xf>
    <xf numFmtId="4" fontId="27" fillId="0" borderId="0" xfId="0" applyNumberFormat="1" applyFont="1" applyFill="1" applyBorder="1" applyAlignment="1">
      <alignment horizontal="center" vertical="center"/>
    </xf>
    <xf numFmtId="4" fontId="8" fillId="0" borderId="9" xfId="0" applyNumberFormat="1" applyFont="1" applyFill="1" applyBorder="1" applyAlignment="1">
      <alignment horizontal="center" vertical="center"/>
    </xf>
    <xf numFmtId="4" fontId="8" fillId="0" borderId="15" xfId="0" applyNumberFormat="1" applyFont="1" applyFill="1" applyBorder="1" applyAlignment="1" applyProtection="1">
      <alignment horizontal="center" vertical="center"/>
      <protection locked="0"/>
    </xf>
    <xf numFmtId="4" fontId="8" fillId="0" borderId="0" xfId="0" applyNumberFormat="1" applyFont="1" applyFill="1" applyBorder="1" applyAlignment="1" applyProtection="1">
      <alignment horizontal="center" vertical="center"/>
      <protection locked="0"/>
    </xf>
    <xf numFmtId="2" fontId="8" fillId="0" borderId="15"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2" fontId="8" fillId="0" borderId="9" xfId="0" applyNumberFormat="1" applyFont="1" applyFill="1" applyBorder="1" applyAlignment="1">
      <alignment horizontal="center" vertical="center"/>
    </xf>
    <xf numFmtId="169" fontId="8" fillId="8" borderId="9" xfId="0" applyNumberFormat="1" applyFont="1" applyFill="1" applyBorder="1" applyAlignment="1">
      <alignment horizontal="center" vertical="center"/>
    </xf>
    <xf numFmtId="4" fontId="5" fillId="0" borderId="13" xfId="2" applyNumberFormat="1" applyFont="1" applyFill="1" applyBorder="1" applyAlignment="1" applyProtection="1">
      <alignment horizontal="center" vertical="center"/>
      <protection hidden="1"/>
    </xf>
    <xf numFmtId="4" fontId="27" fillId="0" borderId="13" xfId="0" applyNumberFormat="1" applyFont="1" applyFill="1" applyBorder="1" applyAlignment="1">
      <alignment horizontal="center" vertical="center"/>
    </xf>
    <xf numFmtId="4" fontId="27" fillId="0" borderId="20" xfId="0" applyNumberFormat="1" applyFont="1" applyFill="1" applyBorder="1" applyAlignment="1">
      <alignment horizontal="center" vertical="center"/>
    </xf>
    <xf numFmtId="4" fontId="27" fillId="0" borderId="13" xfId="0" applyNumberFormat="1" applyFont="1" applyFill="1" applyBorder="1" applyAlignment="1" applyProtection="1">
      <alignment horizontal="center" vertical="center"/>
      <protection locked="0"/>
    </xf>
    <xf numFmtId="2" fontId="8" fillId="0" borderId="16" xfId="0" applyNumberFormat="1" applyFont="1" applyFill="1" applyBorder="1" applyAlignment="1">
      <alignment horizontal="center" vertical="center"/>
    </xf>
    <xf numFmtId="2" fontId="8" fillId="0" borderId="22"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protection locked="0"/>
    </xf>
    <xf numFmtId="2" fontId="27" fillId="0" borderId="20" xfId="0" applyNumberFormat="1" applyFont="1" applyFill="1" applyBorder="1" applyAlignment="1" applyProtection="1">
      <alignment horizontal="center" vertical="center"/>
      <protection locked="0"/>
    </xf>
    <xf numFmtId="2" fontId="27" fillId="0" borderId="9" xfId="0" applyNumberFormat="1" applyFont="1" applyFill="1" applyBorder="1" applyAlignment="1" applyProtection="1">
      <alignment horizontal="center" vertical="center"/>
      <protection locked="0"/>
    </xf>
    <xf numFmtId="2" fontId="27" fillId="0" borderId="23" xfId="0" applyNumberFormat="1" applyFont="1" applyFill="1" applyBorder="1" applyAlignment="1" applyProtection="1">
      <alignment horizontal="center" vertical="center"/>
      <protection locked="0"/>
    </xf>
    <xf numFmtId="4" fontId="8" fillId="0" borderId="22" xfId="0" applyNumberFormat="1" applyFont="1" applyFill="1" applyBorder="1" applyAlignment="1" applyProtection="1">
      <alignment horizontal="center" vertical="center"/>
      <protection locked="0"/>
    </xf>
    <xf numFmtId="4" fontId="29" fillId="0" borderId="0" xfId="0" applyNumberFormat="1" applyFont="1" applyFill="1" applyBorder="1" applyAlignment="1" applyProtection="1">
      <alignment horizontal="center" vertical="center"/>
      <protection locked="0"/>
    </xf>
    <xf numFmtId="4" fontId="29" fillId="0" borderId="15" xfId="0" applyNumberFormat="1" applyFont="1" applyFill="1" applyBorder="1" applyAlignment="1" applyProtection="1">
      <alignment horizontal="center" vertical="center"/>
      <protection locked="0"/>
    </xf>
    <xf numFmtId="4" fontId="8" fillId="0" borderId="11" xfId="0" applyNumberFormat="1" applyFont="1" applyFill="1" applyBorder="1" applyAlignment="1" applyProtection="1">
      <alignment horizontal="center" vertical="center"/>
      <protection locked="0"/>
    </xf>
    <xf numFmtId="166" fontId="27" fillId="0" borderId="1" xfId="2" applyNumberFormat="1" applyFont="1" applyFill="1" applyBorder="1" applyAlignment="1" applyProtection="1">
      <alignment horizontal="center" vertical="center" wrapText="1"/>
      <protection locked="0"/>
    </xf>
    <xf numFmtId="166" fontId="27" fillId="0" borderId="1" xfId="2" applyNumberFormat="1" applyFont="1" applyFill="1" applyBorder="1" applyAlignment="1" applyProtection="1">
      <alignment horizontal="center" vertical="center" wrapText="1"/>
      <protection hidden="1"/>
    </xf>
    <xf numFmtId="166" fontId="8" fillId="0" borderId="1" xfId="0" applyNumberFormat="1" applyFont="1" applyFill="1" applyBorder="1" applyAlignment="1">
      <alignment horizontal="center" vertical="center"/>
    </xf>
    <xf numFmtId="166" fontId="29" fillId="0" borderId="1" xfId="0" applyNumberFormat="1" applyFont="1" applyFill="1" applyBorder="1" applyAlignment="1">
      <alignment horizontal="center" vertical="center"/>
    </xf>
    <xf numFmtId="166" fontId="8" fillId="0" borderId="1" xfId="0" applyNumberFormat="1" applyFont="1" applyFill="1" applyBorder="1" applyAlignment="1" applyProtection="1">
      <alignment horizontal="center" vertical="center"/>
      <protection locked="0"/>
    </xf>
    <xf numFmtId="166" fontId="27" fillId="0" borderId="1" xfId="0" applyNumberFormat="1" applyFont="1" applyFill="1" applyBorder="1" applyAlignment="1" applyProtection="1">
      <alignment horizontal="center" vertical="center"/>
      <protection locked="0"/>
    </xf>
    <xf numFmtId="166" fontId="29" fillId="0" borderId="1" xfId="0" applyNumberFormat="1" applyFont="1" applyFill="1" applyBorder="1" applyAlignment="1" applyProtection="1">
      <alignment horizontal="center" vertical="center"/>
      <protection locked="0"/>
    </xf>
    <xf numFmtId="166" fontId="8" fillId="0" borderId="1" xfId="2" applyNumberFormat="1" applyFont="1" applyFill="1" applyBorder="1" applyAlignment="1" applyProtection="1">
      <alignment horizontal="center" vertical="center"/>
      <protection locked="0"/>
    </xf>
    <xf numFmtId="166" fontId="27" fillId="0" borderId="21" xfId="0" applyNumberFormat="1" applyFont="1" applyFill="1" applyBorder="1" applyAlignment="1">
      <alignment horizontal="center" vertical="center"/>
    </xf>
    <xf numFmtId="166" fontId="8" fillId="0" borderId="21" xfId="0" applyNumberFormat="1" applyFont="1" applyFill="1" applyBorder="1" applyAlignment="1">
      <alignment horizontal="center" vertical="center"/>
    </xf>
    <xf numFmtId="166" fontId="27" fillId="0" borderId="4" xfId="0" applyNumberFormat="1" applyFont="1" applyFill="1" applyBorder="1" applyAlignment="1">
      <alignment horizontal="center" vertical="center"/>
    </xf>
    <xf numFmtId="166" fontId="8" fillId="0" borderId="4" xfId="0" applyNumberFormat="1" applyFont="1" applyFill="1" applyBorder="1" applyAlignment="1">
      <alignment horizontal="center" vertical="center"/>
    </xf>
    <xf numFmtId="4" fontId="27" fillId="0" borderId="1" xfId="0" applyNumberFormat="1" applyFont="1" applyFill="1" applyBorder="1" applyAlignment="1">
      <alignment horizontal="center" vertical="center" wrapText="1"/>
    </xf>
    <xf numFmtId="4" fontId="29" fillId="4" borderId="0" xfId="0" applyNumberFormat="1" applyFont="1" applyFill="1" applyBorder="1" applyAlignment="1">
      <alignment horizontal="center" vertical="center"/>
    </xf>
    <xf numFmtId="169" fontId="8" fillId="8" borderId="16" xfId="0" applyNumberFormat="1" applyFont="1" applyFill="1" applyBorder="1" applyAlignment="1">
      <alignment horizontal="center" vertical="center"/>
    </xf>
    <xf numFmtId="2" fontId="8" fillId="8" borderId="6" xfId="0" applyNumberFormat="1" applyFont="1" applyFill="1" applyBorder="1" applyAlignment="1">
      <alignment horizontal="center" vertical="center"/>
    </xf>
    <xf numFmtId="0" fontId="8" fillId="8" borderId="6" xfId="0" applyFont="1" applyFill="1" applyBorder="1" applyAlignment="1">
      <alignment horizontal="center" vertical="center"/>
    </xf>
    <xf numFmtId="4" fontId="27" fillId="8" borderId="1" xfId="0" applyNumberFormat="1" applyFont="1" applyFill="1" applyBorder="1" applyAlignment="1">
      <alignment horizontal="center" vertical="center"/>
    </xf>
    <xf numFmtId="4" fontId="27" fillId="8" borderId="9"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2" fontId="8" fillId="8" borderId="16" xfId="0" applyNumberFormat="1" applyFont="1" applyFill="1" applyBorder="1" applyAlignment="1">
      <alignment horizontal="center" vertical="center"/>
    </xf>
    <xf numFmtId="0" fontId="8" fillId="8" borderId="4" xfId="0" applyFont="1" applyFill="1" applyBorder="1" applyAlignment="1">
      <alignment horizontal="center" vertical="center"/>
    </xf>
    <xf numFmtId="2" fontId="8" fillId="0" borderId="16" xfId="2" applyNumberFormat="1" applyFont="1" applyFill="1" applyBorder="1" applyAlignment="1" applyProtection="1">
      <alignment horizontal="center" vertical="center"/>
      <protection locked="0"/>
    </xf>
    <xf numFmtId="2" fontId="8" fillId="0" borderId="6" xfId="2" applyNumberFormat="1" applyFont="1" applyFill="1" applyBorder="1" applyAlignment="1" applyProtection="1">
      <alignment horizontal="center" vertical="center"/>
      <protection locked="0"/>
    </xf>
    <xf numFmtId="4" fontId="8" fillId="0" borderId="13"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4" fontId="28" fillId="0" borderId="1" xfId="0" applyNumberFormat="1" applyFont="1" applyFill="1" applyBorder="1" applyAlignment="1">
      <alignment horizontal="center" vertical="center"/>
    </xf>
    <xf numFmtId="4" fontId="28" fillId="0" borderId="13" xfId="0" applyNumberFormat="1" applyFont="1" applyFill="1" applyBorder="1" applyAlignment="1">
      <alignment horizontal="center" vertical="center"/>
    </xf>
    <xf numFmtId="4" fontId="28" fillId="0" borderId="11" xfId="0" applyNumberFormat="1" applyFont="1" applyFill="1" applyBorder="1" applyAlignment="1">
      <alignment horizontal="center" vertical="center"/>
    </xf>
    <xf numFmtId="4" fontId="8" fillId="0" borderId="15" xfId="0" applyNumberFormat="1" applyFont="1" applyFill="1" applyBorder="1" applyAlignment="1">
      <alignment horizontal="center" vertical="center"/>
    </xf>
    <xf numFmtId="4"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4" fontId="28" fillId="0" borderId="18" xfId="0" applyNumberFormat="1" applyFont="1" applyFill="1" applyBorder="1" applyAlignment="1">
      <alignment horizontal="center" vertical="center"/>
    </xf>
    <xf numFmtId="2" fontId="8" fillId="8" borderId="13" xfId="0" applyNumberFormat="1" applyFont="1" applyFill="1" applyBorder="1" applyAlignment="1">
      <alignment horizontal="center" vertical="center" wrapText="1"/>
    </xf>
    <xf numFmtId="2" fontId="8" fillId="8" borderId="1" xfId="0" applyNumberFormat="1" applyFont="1" applyFill="1" applyBorder="1" applyAlignment="1">
      <alignment horizontal="center" vertical="center" wrapText="1"/>
    </xf>
    <xf numFmtId="4" fontId="28" fillId="8" borderId="1" xfId="0" applyNumberFormat="1" applyFont="1" applyFill="1" applyBorder="1" applyAlignment="1">
      <alignment horizontal="center" vertical="center"/>
    </xf>
    <xf numFmtId="4" fontId="28" fillId="8" borderId="15" xfId="0" applyNumberFormat="1" applyFont="1" applyFill="1" applyBorder="1" applyAlignment="1">
      <alignment horizontal="center" vertical="center"/>
    </xf>
    <xf numFmtId="4" fontId="28" fillId="8" borderId="0" xfId="0" applyNumberFormat="1" applyFont="1" applyFill="1" applyAlignment="1">
      <alignment horizontal="center" vertical="center"/>
    </xf>
    <xf numFmtId="2" fontId="3" fillId="8" borderId="1" xfId="0" applyNumberFormat="1" applyFont="1" applyFill="1" applyBorder="1" applyAlignment="1">
      <alignment horizontal="center" vertical="center" wrapText="1"/>
    </xf>
    <xf numFmtId="4" fontId="27" fillId="8" borderId="0" xfId="0" applyNumberFormat="1" applyFont="1" applyFill="1" applyBorder="1" applyAlignment="1">
      <alignment horizontal="center" vertical="center"/>
    </xf>
    <xf numFmtId="2" fontId="8" fillId="0" borderId="20" xfId="0" applyNumberFormat="1"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4" fontId="28" fillId="0" borderId="2" xfId="0" applyNumberFormat="1" applyFont="1" applyFill="1" applyBorder="1" applyAlignment="1">
      <alignment horizontal="center" vertical="center"/>
    </xf>
    <xf numFmtId="4" fontId="28" fillId="0" borderId="0" xfId="0" applyNumberFormat="1" applyFont="1" applyFill="1" applyAlignment="1">
      <alignment horizontal="center" vertical="center"/>
    </xf>
    <xf numFmtId="2" fontId="3" fillId="2" borderId="2" xfId="0" applyNumberFormat="1" applyFont="1" applyFill="1" applyBorder="1" applyAlignment="1">
      <alignment horizontal="center" vertical="center" wrapText="1"/>
    </xf>
    <xf numFmtId="4" fontId="8" fillId="0" borderId="0" xfId="0" applyNumberFormat="1" applyFont="1" applyFill="1" applyAlignment="1">
      <alignment horizontal="center" vertical="center"/>
    </xf>
    <xf numFmtId="4" fontId="8" fillId="8" borderId="13" xfId="0" applyNumberFormat="1" applyFont="1" applyFill="1" applyBorder="1" applyAlignment="1">
      <alignment horizontal="center" vertical="center"/>
    </xf>
    <xf numFmtId="4" fontId="8" fillId="8" borderId="1" xfId="0" applyNumberFormat="1" applyFont="1" applyFill="1" applyBorder="1" applyAlignment="1">
      <alignment horizontal="center" vertical="center"/>
    </xf>
    <xf numFmtId="4" fontId="8" fillId="8" borderId="0" xfId="0" applyNumberFormat="1" applyFont="1" applyFill="1" applyAlignment="1">
      <alignment horizontal="center" vertical="center"/>
    </xf>
    <xf numFmtId="4" fontId="2" fillId="0" borderId="1" xfId="0" applyNumberFormat="1" applyFont="1" applyFill="1" applyBorder="1" applyAlignment="1" applyProtection="1">
      <alignment horizontal="center" vertical="center"/>
    </xf>
    <xf numFmtId="0" fontId="8" fillId="0" borderId="0" xfId="0" applyFont="1" applyFill="1" applyAlignment="1">
      <alignment horizontal="center" vertical="center"/>
    </xf>
    <xf numFmtId="4" fontId="27" fillId="0" borderId="0" xfId="0" applyNumberFormat="1" applyFont="1" applyFill="1" applyAlignment="1">
      <alignment horizontal="center" vertical="center"/>
    </xf>
    <xf numFmtId="4" fontId="8" fillId="0" borderId="22" xfId="0" applyNumberFormat="1" applyFont="1" applyFill="1" applyBorder="1" applyAlignment="1">
      <alignment horizontal="center" vertical="center"/>
    </xf>
    <xf numFmtId="4" fontId="8" fillId="0" borderId="24" xfId="0" applyNumberFormat="1" applyFont="1" applyFill="1" applyBorder="1" applyAlignment="1">
      <alignment horizontal="center" vertical="center"/>
    </xf>
    <xf numFmtId="4" fontId="8"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4" fontId="8" fillId="0" borderId="14" xfId="0" applyNumberFormat="1" applyFont="1" applyFill="1" applyBorder="1" applyAlignment="1">
      <alignment horizontal="center" vertical="center"/>
    </xf>
    <xf numFmtId="4" fontId="8" fillId="0" borderId="11" xfId="0" applyNumberFormat="1" applyFont="1" applyFill="1" applyBorder="1" applyAlignment="1">
      <alignment horizontal="center" vertical="center"/>
    </xf>
    <xf numFmtId="4" fontId="8" fillId="0" borderId="20" xfId="0" applyNumberFormat="1" applyFont="1" applyFill="1" applyBorder="1" applyAlignment="1">
      <alignment horizontal="center" vertical="center"/>
    </xf>
    <xf numFmtId="2" fontId="8" fillId="0" borderId="6" xfId="0" applyNumberFormat="1" applyFont="1" applyFill="1" applyBorder="1" applyAlignment="1">
      <alignment horizontal="center" vertical="center"/>
    </xf>
    <xf numFmtId="0" fontId="27" fillId="0" borderId="0" xfId="0" applyFont="1" applyFill="1" applyAlignment="1">
      <alignment horizontal="center" vertical="center"/>
    </xf>
    <xf numFmtId="0" fontId="29" fillId="0" borderId="0" xfId="0" applyFont="1" applyFill="1" applyAlignment="1">
      <alignment horizontal="center" vertical="center"/>
    </xf>
    <xf numFmtId="4" fontId="2" fillId="0" borderId="1"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2" fontId="8" fillId="0" borderId="25" xfId="0" applyNumberFormat="1"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Alignment="1" applyProtection="1">
      <alignment horizontal="center" vertical="center"/>
      <protection locked="0"/>
    </xf>
    <xf numFmtId="4" fontId="27" fillId="0" borderId="4" xfId="0" applyNumberFormat="1" applyFont="1" applyFill="1" applyBorder="1" applyAlignment="1">
      <alignment horizontal="center" vertical="center"/>
    </xf>
    <xf numFmtId="0" fontId="8" fillId="0" borderId="16" xfId="0" applyFont="1" applyFill="1" applyBorder="1" applyAlignment="1">
      <alignment horizontal="center" vertical="center"/>
    </xf>
    <xf numFmtId="4" fontId="8" fillId="0" borderId="26" xfId="0" applyNumberFormat="1" applyFont="1" applyFill="1" applyBorder="1" applyAlignment="1">
      <alignment horizontal="center" vertical="center"/>
    </xf>
    <xf numFmtId="4" fontId="8" fillId="0" borderId="7" xfId="0" applyNumberFormat="1" applyFont="1" applyFill="1" applyBorder="1" applyAlignment="1">
      <alignment horizontal="center" vertical="center"/>
    </xf>
    <xf numFmtId="4" fontId="8" fillId="0" borderId="11" xfId="0" applyNumberFormat="1" applyFont="1" applyFill="1" applyBorder="1" applyAlignment="1">
      <alignment horizontal="center" vertical="center" wrapText="1"/>
    </xf>
    <xf numFmtId="4" fontId="28" fillId="0" borderId="22" xfId="0" applyNumberFormat="1" applyFont="1" applyFill="1" applyBorder="1" applyAlignment="1">
      <alignment horizontal="center" vertical="center"/>
    </xf>
    <xf numFmtId="4" fontId="28" fillId="0" borderId="15" xfId="0" applyNumberFormat="1" applyFont="1" applyFill="1" applyBorder="1" applyAlignment="1">
      <alignment horizontal="center" vertical="center"/>
    </xf>
    <xf numFmtId="4" fontId="29" fillId="0" borderId="0" xfId="0" applyNumberFormat="1" applyFont="1" applyFill="1" applyAlignment="1">
      <alignment horizontal="center" vertical="center"/>
    </xf>
    <xf numFmtId="4" fontId="28" fillId="0" borderId="9" xfId="0" applyNumberFormat="1" applyFont="1" applyFill="1" applyBorder="1" applyAlignment="1">
      <alignment horizontal="center" vertical="center"/>
    </xf>
    <xf numFmtId="2" fontId="8" fillId="8" borderId="20" xfId="0" applyNumberFormat="1" applyFont="1" applyFill="1" applyBorder="1" applyAlignment="1">
      <alignment horizontal="center" vertical="center"/>
    </xf>
    <xf numFmtId="0" fontId="8" fillId="8" borderId="9" xfId="0" applyFont="1" applyFill="1" applyBorder="1" applyAlignment="1">
      <alignment horizontal="center" vertical="center"/>
    </xf>
    <xf numFmtId="0" fontId="8" fillId="8" borderId="0" xfId="0" applyFont="1" applyFill="1" applyBorder="1" applyAlignment="1">
      <alignment horizontal="center" vertical="center"/>
    </xf>
    <xf numFmtId="4" fontId="8" fillId="8" borderId="4" xfId="0" applyNumberFormat="1" applyFont="1" applyFill="1" applyBorder="1" applyAlignment="1">
      <alignment horizontal="center" vertical="center"/>
    </xf>
    <xf numFmtId="4" fontId="8" fillId="0" borderId="16" xfId="0" applyNumberFormat="1" applyFont="1" applyFill="1" applyBorder="1" applyAlignment="1">
      <alignment horizontal="center" vertical="center"/>
    </xf>
    <xf numFmtId="4" fontId="8" fillId="0" borderId="6" xfId="0" applyNumberFormat="1" applyFont="1" applyFill="1" applyBorder="1" applyAlignment="1">
      <alignment horizontal="center" vertical="center"/>
    </xf>
    <xf numFmtId="2" fontId="8" fillId="0" borderId="20" xfId="0" applyNumberFormat="1" applyFont="1" applyFill="1" applyBorder="1" applyAlignment="1">
      <alignment horizontal="center" vertical="center"/>
    </xf>
    <xf numFmtId="0" fontId="8" fillId="0" borderId="9"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7" xfId="0" applyFont="1" applyFill="1" applyBorder="1" applyAlignment="1">
      <alignment horizontal="center" vertical="center"/>
    </xf>
    <xf numFmtId="2" fontId="8" fillId="0" borderId="7" xfId="0" applyNumberFormat="1" applyFont="1" applyFill="1" applyBorder="1" applyAlignment="1">
      <alignment horizontal="center" vertical="center"/>
    </xf>
    <xf numFmtId="4" fontId="8" fillId="0" borderId="25" xfId="0" applyNumberFormat="1" applyFont="1" applyFill="1" applyBorder="1" applyAlignment="1">
      <alignment horizontal="center" vertical="center"/>
    </xf>
    <xf numFmtId="2" fontId="8" fillId="0" borderId="1" xfId="0" applyNumberFormat="1" applyFont="1" applyFill="1" applyBorder="1" applyAlignment="1">
      <alignment horizontal="center" vertical="center" wrapText="1"/>
    </xf>
    <xf numFmtId="4" fontId="27" fillId="0" borderId="21" xfId="0" applyNumberFormat="1" applyFont="1" applyFill="1" applyBorder="1" applyAlignment="1">
      <alignment horizontal="center" vertical="center"/>
    </xf>
    <xf numFmtId="4" fontId="27" fillId="4" borderId="21" xfId="0" applyNumberFormat="1" applyFont="1" applyFill="1" applyBorder="1" applyAlignment="1">
      <alignment horizontal="center" vertical="center"/>
    </xf>
    <xf numFmtId="166" fontId="27" fillId="0" borderId="1"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4" fontId="27" fillId="0" borderId="0" xfId="0" applyNumberFormat="1" applyFont="1" applyFill="1" applyBorder="1" applyAlignment="1">
      <alignment horizontal="center" vertical="center" wrapText="1"/>
    </xf>
    <xf numFmtId="166" fontId="27" fillId="0" borderId="0" xfId="0" applyNumberFormat="1" applyFont="1" applyFill="1" applyBorder="1" applyAlignment="1">
      <alignment horizontal="center" vertical="center"/>
    </xf>
    <xf numFmtId="4" fontId="8" fillId="8" borderId="0" xfId="0" applyNumberFormat="1" applyFont="1" applyFill="1" applyBorder="1" applyAlignment="1">
      <alignment horizontal="center" vertical="center"/>
    </xf>
    <xf numFmtId="0" fontId="8" fillId="0" borderId="0" xfId="0" applyNumberFormat="1" applyFont="1" applyFill="1" applyAlignment="1">
      <alignment horizontal="center" vertical="center"/>
    </xf>
    <xf numFmtId="0" fontId="8" fillId="0" borderId="0" xfId="0" applyFont="1" applyFill="1" applyAlignment="1">
      <alignment horizontal="center" vertical="center" wrapText="1"/>
    </xf>
    <xf numFmtId="166" fontId="27" fillId="0" borderId="0" xfId="0" applyNumberFormat="1" applyFont="1" applyFill="1" applyAlignment="1">
      <alignment horizontal="center" vertical="center"/>
    </xf>
    <xf numFmtId="166" fontId="8" fillId="0" borderId="0" xfId="0" applyNumberFormat="1" applyFont="1" applyFill="1" applyAlignment="1">
      <alignment horizontal="center" vertical="center"/>
    </xf>
    <xf numFmtId="166" fontId="8" fillId="0" borderId="0" xfId="0" applyNumberFormat="1" applyFont="1" applyFill="1" applyAlignment="1">
      <alignment horizontal="center" vertical="center" wrapText="1"/>
    </xf>
    <xf numFmtId="0" fontId="8" fillId="8" borderId="0" xfId="0" applyFont="1" applyFill="1" applyAlignment="1">
      <alignment horizontal="center" vertical="center"/>
    </xf>
    <xf numFmtId="4" fontId="8" fillId="8" borderId="13" xfId="0" applyNumberFormat="1" applyFont="1" applyFill="1" applyBorder="1" applyAlignment="1">
      <alignment horizontal="center" vertical="center" wrapText="1"/>
    </xf>
    <xf numFmtId="4" fontId="8" fillId="8" borderId="1" xfId="0" applyNumberFormat="1" applyFont="1" applyFill="1" applyBorder="1" applyAlignment="1">
      <alignment horizontal="center" vertical="center" wrapText="1"/>
    </xf>
    <xf numFmtId="0" fontId="8" fillId="8" borderId="0" xfId="0" applyFont="1" applyFill="1" applyAlignment="1">
      <alignment horizontal="center" vertical="center" wrapText="1"/>
    </xf>
    <xf numFmtId="4" fontId="8" fillId="0" borderId="13" xfId="0" applyNumberFormat="1" applyFont="1" applyFill="1" applyBorder="1" applyAlignment="1">
      <alignment horizontal="center" vertical="center" wrapText="1"/>
    </xf>
    <xf numFmtId="4" fontId="8" fillId="8" borderId="11" xfId="0" applyNumberFormat="1" applyFont="1" applyFill="1" applyBorder="1" applyAlignment="1">
      <alignment horizontal="center" vertical="center" wrapText="1"/>
    </xf>
    <xf numFmtId="4" fontId="8" fillId="8" borderId="15" xfId="0" applyNumberFormat="1" applyFont="1" applyFill="1" applyBorder="1" applyAlignment="1">
      <alignment horizontal="center" vertical="center"/>
    </xf>
    <xf numFmtId="4" fontId="28" fillId="8" borderId="2" xfId="0" applyNumberFormat="1" applyFont="1" applyFill="1" applyBorder="1" applyAlignment="1">
      <alignment horizontal="center" vertical="center"/>
    </xf>
    <xf numFmtId="2" fontId="8" fillId="0" borderId="11" xfId="0" applyNumberFormat="1" applyFont="1" applyFill="1" applyBorder="1" applyAlignment="1">
      <alignment horizontal="center" vertical="center" wrapText="1"/>
    </xf>
    <xf numFmtId="2" fontId="8" fillId="8" borderId="11" xfId="0" applyNumberFormat="1" applyFont="1" applyFill="1" applyBorder="1" applyAlignment="1">
      <alignment horizontal="center" vertical="center" wrapText="1"/>
    </xf>
    <xf numFmtId="3" fontId="27" fillId="0" borderId="0" xfId="0" applyNumberFormat="1" applyFont="1" applyFill="1" applyBorder="1" applyAlignment="1">
      <alignment horizontal="center" vertical="center"/>
    </xf>
    <xf numFmtId="2" fontId="8" fillId="8" borderId="1" xfId="0" applyNumberFormat="1" applyFont="1" applyFill="1" applyBorder="1" applyAlignment="1">
      <alignment horizontal="center" vertical="center"/>
    </xf>
    <xf numFmtId="168" fontId="27" fillId="8" borderId="1" xfId="0" applyNumberFormat="1" applyFont="1" applyFill="1" applyBorder="1" applyAlignment="1">
      <alignment horizontal="center" vertical="center"/>
    </xf>
    <xf numFmtId="168" fontId="27" fillId="8" borderId="9" xfId="0" applyNumberFormat="1" applyFont="1" applyFill="1" applyBorder="1" applyAlignment="1">
      <alignment horizontal="center" vertical="center"/>
    </xf>
    <xf numFmtId="0" fontId="8" fillId="0" borderId="1" xfId="3" applyFont="1" applyFill="1" applyBorder="1" applyAlignment="1">
      <alignment horizontal="center" vertical="center" wrapText="1"/>
    </xf>
    <xf numFmtId="4" fontId="27" fillId="8" borderId="1" xfId="0" applyNumberFormat="1" applyFont="1" applyFill="1" applyBorder="1" applyAlignment="1" applyProtection="1">
      <alignment horizontal="center" vertical="center"/>
      <protection locked="0"/>
    </xf>
    <xf numFmtId="4" fontId="8" fillId="8" borderId="2" xfId="0" applyNumberFormat="1" applyFont="1" applyFill="1" applyBorder="1" applyAlignment="1">
      <alignment horizontal="center" vertical="center"/>
    </xf>
    <xf numFmtId="4" fontId="8" fillId="8" borderId="14" xfId="0" applyNumberFormat="1" applyFont="1" applyFill="1" applyBorder="1" applyAlignment="1">
      <alignment horizontal="center" vertical="center"/>
    </xf>
    <xf numFmtId="4" fontId="8" fillId="8" borderId="11" xfId="0" applyNumberFormat="1" applyFont="1" applyFill="1" applyBorder="1" applyAlignment="1">
      <alignment horizontal="center" vertical="center"/>
    </xf>
    <xf numFmtId="4" fontId="8" fillId="8" borderId="9" xfId="0" applyNumberFormat="1" applyFont="1" applyFill="1" applyBorder="1" applyAlignment="1">
      <alignment horizontal="center" vertical="center"/>
    </xf>
    <xf numFmtId="4" fontId="8" fillId="8" borderId="1" xfId="0" applyNumberFormat="1" applyFont="1" applyFill="1" applyBorder="1" applyAlignment="1" applyProtection="1">
      <alignment horizontal="center" vertical="center"/>
      <protection locked="0"/>
    </xf>
    <xf numFmtId="2" fontId="8" fillId="0" borderId="13" xfId="0" applyNumberFormat="1" applyFont="1" applyFill="1" applyBorder="1" applyAlignment="1">
      <alignment horizontal="center" vertical="center" wrapText="1"/>
    </xf>
    <xf numFmtId="2" fontId="8" fillId="8" borderId="1" xfId="0" applyNumberFormat="1" applyFont="1" applyFill="1" applyBorder="1" applyAlignment="1" applyProtection="1">
      <alignment horizontal="center" vertical="center"/>
      <protection locked="0"/>
    </xf>
    <xf numFmtId="2" fontId="8" fillId="8" borderId="11" xfId="0" applyNumberFormat="1" applyFont="1" applyFill="1" applyBorder="1" applyAlignment="1" applyProtection="1">
      <alignment horizontal="center" vertical="center"/>
      <protection locked="0"/>
    </xf>
    <xf numFmtId="2" fontId="8" fillId="0" borderId="11" xfId="0" applyNumberFormat="1" applyFont="1" applyFill="1" applyBorder="1" applyAlignment="1">
      <alignment horizontal="center" vertical="center"/>
    </xf>
    <xf numFmtId="2" fontId="8" fillId="8" borderId="11" xfId="0" applyNumberFormat="1" applyFont="1" applyFill="1" applyBorder="1" applyAlignment="1">
      <alignment horizontal="center" vertical="center"/>
    </xf>
    <xf numFmtId="2" fontId="27" fillId="8" borderId="11" xfId="0" applyNumberFormat="1" applyFont="1" applyFill="1" applyBorder="1" applyAlignment="1">
      <alignment horizontal="center" vertical="center"/>
    </xf>
    <xf numFmtId="2" fontId="27" fillId="8" borderId="11" xfId="0" applyNumberFormat="1" applyFont="1" applyFill="1" applyBorder="1" applyAlignment="1" applyProtection="1">
      <alignment horizontal="center" vertical="center"/>
      <protection locked="0"/>
    </xf>
    <xf numFmtId="4" fontId="8" fillId="0" borderId="1" xfId="2" applyNumberFormat="1" applyFont="1" applyFill="1" applyBorder="1" applyAlignment="1" applyProtection="1">
      <alignment horizontal="center" vertical="center" wrapText="1"/>
      <protection locked="0"/>
    </xf>
    <xf numFmtId="4" fontId="29" fillId="8" borderId="1" xfId="0" applyNumberFormat="1" applyFont="1" applyFill="1" applyBorder="1" applyAlignment="1" applyProtection="1">
      <alignment horizontal="center" vertical="center"/>
      <protection locked="0"/>
    </xf>
    <xf numFmtId="166" fontId="8" fillId="0" borderId="13" xfId="0" applyNumberFormat="1" applyFont="1" applyFill="1" applyBorder="1" applyAlignment="1" applyProtection="1">
      <alignment horizontal="center" vertical="center" wrapText="1"/>
      <protection locked="0"/>
    </xf>
    <xf numFmtId="166" fontId="8" fillId="0" borderId="1" xfId="0" applyNumberFormat="1" applyFont="1" applyFill="1" applyBorder="1" applyAlignment="1" applyProtection="1">
      <alignment horizontal="center" vertical="center" wrapText="1"/>
      <protection locked="0"/>
    </xf>
    <xf numFmtId="166" fontId="8" fillId="0" borderId="11" xfId="0" applyNumberFormat="1" applyFont="1" applyFill="1" applyBorder="1" applyAlignment="1">
      <alignment horizontal="center" vertical="center"/>
    </xf>
    <xf numFmtId="166" fontId="8" fillId="8" borderId="11" xfId="0" applyNumberFormat="1" applyFont="1" applyFill="1" applyBorder="1" applyAlignment="1">
      <alignment horizontal="center" vertical="center"/>
    </xf>
    <xf numFmtId="0" fontId="8" fillId="8" borderId="8" xfId="0" applyFont="1" applyFill="1" applyBorder="1" applyAlignment="1">
      <alignment horizontal="center" vertical="center"/>
    </xf>
    <xf numFmtId="4" fontId="8" fillId="8" borderId="9" xfId="0" applyNumberFormat="1" applyFont="1" applyFill="1" applyBorder="1" applyAlignment="1" applyProtection="1">
      <alignment horizontal="center" vertical="center"/>
      <protection locked="0"/>
    </xf>
    <xf numFmtId="4" fontId="27" fillId="8" borderId="4" xfId="0" applyNumberFormat="1" applyFont="1" applyFill="1" applyBorder="1" applyAlignment="1">
      <alignment horizontal="center" vertical="center"/>
    </xf>
    <xf numFmtId="4" fontId="8" fillId="8" borderId="7" xfId="0" applyNumberFormat="1" applyFont="1" applyFill="1" applyBorder="1" applyAlignment="1">
      <alignment horizontal="center" vertical="center"/>
    </xf>
    <xf numFmtId="0" fontId="8" fillId="0" borderId="1" xfId="2" applyNumberFormat="1" applyFont="1" applyFill="1" applyBorder="1" applyAlignment="1" applyProtection="1">
      <alignment horizontal="center" vertical="center" wrapText="1"/>
      <protection locked="0"/>
    </xf>
    <xf numFmtId="166" fontId="29" fillId="0" borderId="1" xfId="0" applyNumberFormat="1" applyFont="1" applyFill="1" applyBorder="1" applyAlignment="1">
      <alignment horizontal="center" vertical="center" wrapText="1"/>
    </xf>
    <xf numFmtId="4" fontId="29" fillId="0" borderId="13" xfId="0" applyNumberFormat="1" applyFont="1" applyFill="1" applyBorder="1" applyAlignment="1">
      <alignment horizontal="center" vertical="center" wrapText="1"/>
    </xf>
    <xf numFmtId="4" fontId="29" fillId="0" borderId="1" xfId="0" applyNumberFormat="1" applyFont="1" applyFill="1" applyBorder="1" applyAlignment="1">
      <alignment horizontal="center" vertical="center" wrapText="1"/>
    </xf>
    <xf numFmtId="4" fontId="29" fillId="8"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0" xfId="0" applyFont="1" applyFill="1" applyAlignment="1">
      <alignment horizontal="center" vertical="center" wrapText="1"/>
    </xf>
    <xf numFmtId="4" fontId="8" fillId="8" borderId="11" xfId="0" applyNumberFormat="1" applyFont="1" applyFill="1" applyBorder="1" applyAlignment="1" applyProtection="1">
      <alignment horizontal="center" vertical="center"/>
      <protection locked="0"/>
    </xf>
    <xf numFmtId="1" fontId="27" fillId="0" borderId="1" xfId="0" applyNumberFormat="1" applyFont="1" applyFill="1" applyBorder="1" applyAlignment="1">
      <alignment horizontal="center" vertical="center" wrapText="1"/>
    </xf>
    <xf numFmtId="2" fontId="8" fillId="0" borderId="13" xfId="0" applyNumberFormat="1" applyFont="1" applyFill="1" applyBorder="1" applyAlignment="1" applyProtection="1">
      <alignment horizontal="center" vertical="center"/>
    </xf>
    <xf numFmtId="2" fontId="8" fillId="0" borderId="1" xfId="0" applyNumberFormat="1" applyFont="1" applyFill="1" applyBorder="1" applyAlignment="1" applyProtection="1">
      <alignment horizontal="center" vertical="center"/>
    </xf>
    <xf numFmtId="2" fontId="8" fillId="0" borderId="11" xfId="0" applyNumberFormat="1" applyFont="1" applyFill="1" applyBorder="1" applyAlignment="1" applyProtection="1">
      <alignment horizontal="center" vertical="center"/>
    </xf>
    <xf numFmtId="2" fontId="8" fillId="8" borderId="11" xfId="0" applyNumberFormat="1" applyFont="1" applyFill="1" applyBorder="1" applyAlignment="1" applyProtection="1">
      <alignment horizontal="center" vertical="center"/>
    </xf>
    <xf numFmtId="2" fontId="8" fillId="8" borderId="9" xfId="0" applyNumberFormat="1" applyFont="1" applyFill="1" applyBorder="1" applyAlignment="1">
      <alignment horizontal="center" vertical="center"/>
    </xf>
    <xf numFmtId="4" fontId="28" fillId="8" borderId="9"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2" fontId="8" fillId="8" borderId="6" xfId="2" applyNumberFormat="1" applyFont="1" applyFill="1" applyBorder="1" applyAlignment="1" applyProtection="1">
      <alignment horizontal="center" vertical="center"/>
      <protection locked="0"/>
    </xf>
    <xf numFmtId="4" fontId="8" fillId="8" borderId="6" xfId="0" applyNumberFormat="1" applyFont="1" applyFill="1" applyBorder="1" applyAlignment="1">
      <alignment horizontal="center" vertical="center"/>
    </xf>
    <xf numFmtId="164" fontId="8" fillId="0" borderId="1" xfId="1" applyFont="1" applyFill="1" applyBorder="1" applyAlignment="1">
      <alignment horizontal="center" vertical="center" wrapText="1"/>
    </xf>
    <xf numFmtId="2" fontId="27" fillId="8" borderId="23" xfId="0" applyNumberFormat="1" applyFont="1" applyFill="1" applyBorder="1" applyAlignment="1" applyProtection="1">
      <alignment horizontal="center" vertical="center"/>
      <protection locked="0"/>
    </xf>
    <xf numFmtId="4" fontId="8" fillId="8" borderId="19" xfId="0" applyNumberFormat="1" applyFont="1" applyFill="1" applyBorder="1" applyAlignment="1">
      <alignment horizontal="center" vertical="center"/>
    </xf>
    <xf numFmtId="0" fontId="8" fillId="8" borderId="7" xfId="0" applyFont="1" applyFill="1" applyBorder="1" applyAlignment="1">
      <alignment horizontal="center" vertical="center"/>
    </xf>
    <xf numFmtId="4" fontId="8" fillId="8" borderId="8" xfId="0" applyNumberFormat="1" applyFont="1" applyFill="1" applyBorder="1" applyAlignment="1">
      <alignment horizontal="center" vertical="center"/>
    </xf>
    <xf numFmtId="4" fontId="27" fillId="8" borderId="19" xfId="0" applyNumberFormat="1" applyFont="1" applyFill="1" applyBorder="1" applyAlignment="1">
      <alignment horizontal="center" vertical="center"/>
    </xf>
    <xf numFmtId="2" fontId="27" fillId="8" borderId="1" xfId="0" applyNumberFormat="1" applyFont="1" applyFill="1" applyBorder="1" applyAlignment="1">
      <alignment horizontal="center" vertical="center"/>
    </xf>
    <xf numFmtId="2" fontId="8" fillId="0" borderId="0" xfId="0" applyNumberFormat="1" applyFont="1" applyFill="1" applyAlignment="1">
      <alignment horizontal="center" vertical="center"/>
    </xf>
    <xf numFmtId="2" fontId="8" fillId="0" borderId="0" xfId="0" applyNumberFormat="1" applyFont="1" applyFill="1" applyBorder="1" applyAlignment="1" applyProtection="1">
      <alignment horizontal="center" vertical="center"/>
    </xf>
    <xf numFmtId="2" fontId="8" fillId="8" borderId="0" xfId="0" applyNumberFormat="1" applyFont="1" applyFill="1" applyBorder="1" applyAlignment="1">
      <alignment horizontal="center" vertical="center"/>
    </xf>
    <xf numFmtId="0"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166" fontId="27" fillId="0" borderId="1" xfId="0" applyNumberFormat="1" applyFont="1" applyFill="1" applyBorder="1" applyAlignment="1">
      <alignment horizontal="center" vertical="center" wrapText="1"/>
    </xf>
    <xf numFmtId="0" fontId="29" fillId="0" borderId="0" xfId="0" applyNumberFormat="1" applyFont="1" applyFill="1" applyAlignment="1">
      <alignment vertical="center"/>
    </xf>
    <xf numFmtId="0" fontId="27" fillId="0" borderId="0" xfId="0" applyNumberFormat="1" applyFont="1" applyFill="1" applyAlignment="1">
      <alignment vertical="center" wrapText="1"/>
    </xf>
    <xf numFmtId="0" fontId="27" fillId="0" borderId="0" xfId="0" applyNumberFormat="1" applyFont="1" applyFill="1" applyAlignment="1">
      <alignment vertical="center"/>
    </xf>
    <xf numFmtId="4" fontId="27" fillId="0" borderId="1" xfId="0" applyNumberFormat="1" applyFont="1" applyFill="1" applyBorder="1" applyAlignment="1">
      <alignment vertical="center" wrapText="1"/>
    </xf>
    <xf numFmtId="0" fontId="8" fillId="2" borderId="1" xfId="0" applyFont="1" applyFill="1" applyBorder="1" applyAlignment="1">
      <alignment horizontal="center" vertical="center" wrapText="1"/>
    </xf>
    <xf numFmtId="166" fontId="8" fillId="0" borderId="13" xfId="0" applyNumberFormat="1" applyFont="1" applyFill="1" applyBorder="1" applyAlignment="1">
      <alignment horizontal="center" vertical="center"/>
    </xf>
    <xf numFmtId="4" fontId="28" fillId="0" borderId="0" xfId="0" applyNumberFormat="1" applyFont="1" applyFill="1" applyBorder="1" applyAlignment="1">
      <alignment horizontal="center" vertical="center"/>
    </xf>
    <xf numFmtId="2" fontId="27" fillId="8" borderId="1" xfId="0"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2" fontId="8" fillId="0" borderId="20" xfId="2" applyNumberFormat="1" applyFont="1" applyFill="1" applyBorder="1" applyAlignment="1" applyProtection="1">
      <alignment horizontal="center" vertical="center"/>
      <protection locked="0"/>
    </xf>
    <xf numFmtId="2" fontId="8" fillId="0" borderId="15" xfId="0" applyNumberFormat="1" applyFont="1" applyFill="1" applyBorder="1" applyAlignment="1" applyProtection="1">
      <alignment horizontal="center" vertical="center"/>
      <protection locked="0"/>
    </xf>
    <xf numFmtId="4" fontId="8" fillId="8" borderId="0" xfId="0" applyNumberFormat="1" applyFont="1" applyFill="1" applyBorder="1" applyAlignment="1">
      <alignment horizontal="center" vertical="center" wrapText="1"/>
    </xf>
    <xf numFmtId="2" fontId="8" fillId="0" borderId="20" xfId="0" applyNumberFormat="1" applyFont="1" applyFill="1" applyBorder="1" applyAlignment="1" applyProtection="1">
      <alignment horizontal="center" vertical="center"/>
      <protection locked="0"/>
    </xf>
    <xf numFmtId="2" fontId="8" fillId="0" borderId="9" xfId="0" applyNumberFormat="1" applyFont="1" applyFill="1" applyBorder="1" applyAlignment="1" applyProtection="1">
      <alignment horizontal="center" vertical="center"/>
      <protection locked="0"/>
    </xf>
    <xf numFmtId="2" fontId="8" fillId="0" borderId="23" xfId="0" applyNumberFormat="1" applyFont="1" applyFill="1" applyBorder="1" applyAlignment="1" applyProtection="1">
      <alignment horizontal="center" vertical="center"/>
      <protection locked="0"/>
    </xf>
    <xf numFmtId="2" fontId="8" fillId="8" borderId="23" xfId="0" applyNumberFormat="1" applyFont="1" applyFill="1" applyBorder="1" applyAlignment="1" applyProtection="1">
      <alignment horizontal="center" vertical="center"/>
      <protection locked="0"/>
    </xf>
    <xf numFmtId="2" fontId="30" fillId="0" borderId="16" xfId="0" applyNumberFormat="1" applyFont="1" applyFill="1" applyBorder="1" applyAlignment="1">
      <alignment horizontal="center" vertical="center"/>
    </xf>
    <xf numFmtId="0" fontId="30" fillId="0" borderId="6" xfId="0" applyFont="1" applyFill="1" applyBorder="1" applyAlignment="1">
      <alignment horizontal="center" vertical="center"/>
    </xf>
    <xf numFmtId="169" fontId="30" fillId="0" borderId="6" xfId="0" applyNumberFormat="1" applyFont="1" applyFill="1" applyBorder="1" applyAlignment="1">
      <alignment horizontal="center" vertical="center"/>
    </xf>
    <xf numFmtId="4" fontId="31" fillId="0" borderId="1" xfId="0" applyNumberFormat="1" applyFont="1" applyFill="1" applyBorder="1" applyAlignment="1">
      <alignment horizontal="center" vertical="center"/>
    </xf>
    <xf numFmtId="4" fontId="31" fillId="0" borderId="9" xfId="0" applyNumberFormat="1" applyFont="1" applyFill="1" applyBorder="1" applyAlignment="1">
      <alignment horizontal="center" vertical="center"/>
    </xf>
    <xf numFmtId="0" fontId="30" fillId="0" borderId="4" xfId="0" applyFont="1" applyFill="1" applyBorder="1" applyAlignment="1">
      <alignment horizontal="center" vertical="center"/>
    </xf>
    <xf numFmtId="4" fontId="30" fillId="0" borderId="4" xfId="0" applyNumberFormat="1" applyFont="1" applyFill="1" applyBorder="1" applyAlignment="1">
      <alignment horizontal="center" vertical="center"/>
    </xf>
    <xf numFmtId="0" fontId="32" fillId="0" borderId="1" xfId="0" applyNumberFormat="1" applyFont="1" applyFill="1" applyBorder="1" applyAlignment="1" applyProtection="1">
      <alignment horizontal="center" vertical="center" wrapText="1"/>
      <protection locked="0"/>
    </xf>
    <xf numFmtId="4" fontId="32" fillId="0" borderId="1" xfId="0" applyNumberFormat="1" applyFont="1" applyFill="1" applyBorder="1" applyAlignment="1" applyProtection="1">
      <alignment horizontal="center" vertical="center"/>
      <protection locked="0"/>
    </xf>
    <xf numFmtId="4" fontId="8" fillId="0" borderId="20" xfId="0" applyNumberFormat="1"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2" fontId="8" fillId="0" borderId="23" xfId="0" applyNumberFormat="1" applyFont="1" applyFill="1" applyBorder="1" applyAlignment="1">
      <alignment horizontal="center" vertical="center" wrapText="1"/>
    </xf>
    <xf numFmtId="2" fontId="8" fillId="8" borderId="23" xfId="0" applyNumberFormat="1"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4" fontId="27" fillId="0" borderId="20" xfId="0" applyNumberFormat="1" applyFont="1" applyFill="1" applyBorder="1" applyAlignment="1">
      <alignment horizontal="center" vertical="center" wrapText="1"/>
    </xf>
    <xf numFmtId="2" fontId="27" fillId="0" borderId="9" xfId="0"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7" fillId="0" borderId="23" xfId="0" applyNumberFormat="1" applyFont="1" applyFill="1" applyBorder="1" applyAlignment="1">
      <alignment horizontal="center" vertical="center" wrapText="1"/>
    </xf>
    <xf numFmtId="2" fontId="27" fillId="8" borderId="23"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0" fontId="27" fillId="0" borderId="0" xfId="0" applyNumberFormat="1" applyFont="1" applyFill="1" applyAlignment="1">
      <alignment horizontal="center" vertical="center"/>
    </xf>
    <xf numFmtId="0" fontId="29" fillId="0" borderId="0" xfId="0" applyNumberFormat="1" applyFont="1" applyFill="1" applyAlignment="1">
      <alignment horizontal="center" vertical="center"/>
    </xf>
    <xf numFmtId="0" fontId="27" fillId="0" borderId="0" xfId="0" applyNumberFormat="1" applyFont="1" applyFill="1" applyAlignment="1">
      <alignment horizontal="center" vertical="center" wrapText="1"/>
    </xf>
    <xf numFmtId="166" fontId="8" fillId="0" borderId="20" xfId="0" applyNumberFormat="1" applyFont="1" applyFill="1" applyBorder="1" applyAlignment="1">
      <alignment horizontal="center" vertical="center"/>
    </xf>
    <xf numFmtId="166" fontId="8" fillId="0" borderId="9" xfId="0" applyNumberFormat="1" applyFont="1" applyFill="1" applyBorder="1" applyAlignment="1">
      <alignment horizontal="center" vertical="center"/>
    </xf>
    <xf numFmtId="2" fontId="8" fillId="0" borderId="23" xfId="0" applyNumberFormat="1" applyFont="1" applyFill="1" applyBorder="1" applyAlignment="1">
      <alignment horizontal="center" vertical="center"/>
    </xf>
    <xf numFmtId="166" fontId="8" fillId="8" borderId="20" xfId="0" applyNumberFormat="1" applyFont="1" applyFill="1" applyBorder="1" applyAlignment="1">
      <alignment horizontal="center" vertical="center"/>
    </xf>
    <xf numFmtId="166" fontId="27" fillId="0" borderId="13" xfId="0" applyNumberFormat="1" applyFont="1" applyFill="1" applyBorder="1" applyAlignment="1">
      <alignment horizontal="center" vertical="center"/>
    </xf>
    <xf numFmtId="166" fontId="27" fillId="0" borderId="0" xfId="2" applyNumberFormat="1" applyFont="1" applyFill="1" applyBorder="1" applyAlignment="1" applyProtection="1">
      <alignment horizontal="center" vertical="center" wrapText="1"/>
      <protection hidden="1"/>
    </xf>
    <xf numFmtId="166" fontId="27" fillId="0" borderId="0" xfId="0" applyNumberFormat="1" applyFont="1" applyFill="1" applyBorder="1" applyAlignment="1">
      <alignment horizontal="center" vertical="center" wrapText="1"/>
    </xf>
    <xf numFmtId="166" fontId="27" fillId="0" borderId="20" xfId="0" applyNumberFormat="1" applyFont="1" applyFill="1" applyBorder="1" applyAlignment="1">
      <alignment horizontal="center" vertical="center" wrapText="1"/>
    </xf>
    <xf numFmtId="166" fontId="8" fillId="0" borderId="20" xfId="0" applyNumberFormat="1" applyFont="1" applyFill="1" applyBorder="1" applyAlignment="1">
      <alignment horizontal="center" vertical="center" wrapText="1"/>
    </xf>
    <xf numFmtId="166" fontId="8" fillId="0" borderId="22" xfId="0" applyNumberFormat="1" applyFont="1" applyFill="1" applyBorder="1" applyAlignment="1">
      <alignment horizontal="center" vertical="center"/>
    </xf>
    <xf numFmtId="166" fontId="8" fillId="0" borderId="13" xfId="0" applyNumberFormat="1" applyFont="1" applyFill="1" applyBorder="1" applyAlignment="1">
      <alignment horizontal="center" vertical="center" wrapText="1"/>
    </xf>
    <xf numFmtId="166" fontId="8" fillId="0" borderId="13" xfId="0" applyNumberFormat="1" applyFont="1" applyFill="1" applyBorder="1" applyAlignment="1" applyProtection="1">
      <alignment horizontal="center" vertical="center"/>
      <protection locked="0"/>
    </xf>
    <xf numFmtId="166" fontId="8" fillId="0" borderId="24" xfId="0" applyNumberFormat="1" applyFont="1" applyFill="1" applyBorder="1" applyAlignment="1">
      <alignment horizontal="center" vertical="center"/>
    </xf>
    <xf numFmtId="166" fontId="8" fillId="0" borderId="24" xfId="0" applyNumberFormat="1" applyFont="1" applyFill="1" applyBorder="1" applyAlignment="1" applyProtection="1">
      <alignment horizontal="center" vertical="center"/>
      <protection locked="0"/>
    </xf>
    <xf numFmtId="166" fontId="27" fillId="0" borderId="20" xfId="0" applyNumberFormat="1" applyFont="1" applyFill="1" applyBorder="1" applyAlignment="1" applyProtection="1">
      <alignment horizontal="center" vertical="center"/>
      <protection locked="0"/>
    </xf>
    <xf numFmtId="166" fontId="27" fillId="0" borderId="13" xfId="0" applyNumberFormat="1" applyFont="1" applyFill="1" applyBorder="1" applyAlignment="1" applyProtection="1">
      <alignment horizontal="center" vertical="center"/>
      <protection locked="0"/>
    </xf>
    <xf numFmtId="166" fontId="8" fillId="0" borderId="0" xfId="0" applyNumberFormat="1" applyFont="1" applyFill="1" applyBorder="1" applyAlignment="1">
      <alignment horizontal="center" vertical="center"/>
    </xf>
    <xf numFmtId="166" fontId="8" fillId="0" borderId="22" xfId="0" applyNumberFormat="1" applyFont="1" applyFill="1" applyBorder="1" applyAlignment="1" applyProtection="1">
      <alignment horizontal="center" vertical="center"/>
      <protection locked="0"/>
    </xf>
    <xf numFmtId="166" fontId="8" fillId="0" borderId="0" xfId="0" applyNumberFormat="1" applyFont="1" applyFill="1" applyBorder="1" applyAlignment="1">
      <alignment horizontal="center" vertical="center" wrapText="1"/>
    </xf>
    <xf numFmtId="166" fontId="8" fillId="0" borderId="20" xfId="0" applyNumberFormat="1" applyFont="1" applyFill="1" applyBorder="1" applyAlignment="1" applyProtection="1">
      <alignment horizontal="center" vertical="center"/>
      <protection locked="0"/>
    </xf>
    <xf numFmtId="166" fontId="27" fillId="0" borderId="0" xfId="0" applyNumberFormat="1" applyFont="1" applyFill="1" applyBorder="1" applyAlignment="1" applyProtection="1">
      <alignment horizontal="center" vertical="center"/>
      <protection locked="0"/>
    </xf>
    <xf numFmtId="166" fontId="8" fillId="0" borderId="0" xfId="0" applyNumberFormat="1" applyFont="1" applyFill="1" applyBorder="1" applyAlignment="1" applyProtection="1">
      <alignment horizontal="center" vertical="center"/>
      <protection locked="0"/>
    </xf>
    <xf numFmtId="166" fontId="8" fillId="8" borderId="13" xfId="0" applyNumberFormat="1" applyFont="1" applyFill="1" applyBorder="1" applyAlignment="1" applyProtection="1">
      <alignment horizontal="center" vertical="center"/>
      <protection locked="0"/>
    </xf>
    <xf numFmtId="166" fontId="8" fillId="8" borderId="13" xfId="0" applyNumberFormat="1" applyFont="1" applyFill="1" applyBorder="1" applyAlignment="1">
      <alignment horizontal="center" vertical="center"/>
    </xf>
    <xf numFmtId="4" fontId="27"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4" fontId="27" fillId="0" borderId="11" xfId="0" applyNumberFormat="1" applyFont="1" applyFill="1" applyBorder="1" applyAlignment="1">
      <alignment horizontal="center" vertical="center" wrapText="1"/>
    </xf>
    <xf numFmtId="4" fontId="27" fillId="0" borderId="27" xfId="0" applyNumberFormat="1" applyFont="1" applyFill="1" applyBorder="1" applyAlignment="1">
      <alignment horizontal="center" vertical="center" wrapText="1"/>
    </xf>
    <xf numFmtId="4" fontId="27" fillId="0" borderId="13" xfId="0" applyNumberFormat="1" applyFont="1" applyFill="1" applyBorder="1" applyAlignment="1">
      <alignment horizontal="center" vertical="center" wrapText="1"/>
    </xf>
    <xf numFmtId="0" fontId="27" fillId="0" borderId="0" xfId="0" applyNumberFormat="1" applyFont="1" applyFill="1" applyAlignment="1">
      <alignment horizontal="center" vertical="center"/>
    </xf>
    <xf numFmtId="166" fontId="27" fillId="0" borderId="1" xfId="0" applyNumberFormat="1" applyFont="1" applyFill="1" applyBorder="1" applyAlignment="1">
      <alignment horizontal="center" vertical="center" wrapText="1"/>
    </xf>
    <xf numFmtId="166" fontId="27" fillId="0" borderId="1" xfId="0" applyNumberFormat="1" applyFont="1" applyFill="1" applyBorder="1" applyAlignment="1">
      <alignment horizontal="center" vertical="center"/>
    </xf>
    <xf numFmtId="0" fontId="29" fillId="0" borderId="0" xfId="0" applyNumberFormat="1" applyFont="1" applyFill="1" applyAlignment="1">
      <alignment horizontal="center" vertical="center"/>
    </xf>
    <xf numFmtId="0" fontId="27" fillId="0" borderId="0" xfId="0" applyNumberFormat="1" applyFont="1" applyFill="1" applyAlignment="1">
      <alignment horizontal="center" vertical="center" wrapText="1"/>
    </xf>
  </cellXfs>
  <cellStyles count="4">
    <cellStyle name="Currency" xfId="1" builtin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Downloads/Users/Thai%20Son/AppData/Roaming/Microsoft/Excel/BIEU%20CHUAN%20LE%20THUY%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ocuments/Downloads/Users/Thai%20Son/AppData/Roaming/Microsoft/Excel/BIEU%20CHUAN%20LE%20THUY%2020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Downloads/Users/Thai%20Son/AppData/Roaming/Microsoft/Excel/S&#7888;%20LI&#7878;U%20(D&#7920;%20TH&#7842;O)%20BO%20TRA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CHUAN LE THUY 2017"/>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PL1"/>
      <sheetName val="PL2"/>
      <sheetName val="PL4"/>
      <sheetName val="PL3"/>
      <sheetName val="Hạng mục"/>
      <sheetName val="Biểu 01CH"/>
      <sheetName val="tinh tien"/>
      <sheetName val="Biểu 02 CH"/>
      <sheetName val="bien dong do kiem ke"/>
      <sheetName val="Biểu 06 CH"/>
      <sheetName val="Biểu 07 CH"/>
      <sheetName val="Biểu 09 CH"/>
      <sheetName val="Biểu 08 CH"/>
      <sheetName val="Biểu 11 CH"/>
      <sheetName val="Biểu 10CH"/>
      <sheetName val="Biểu 13CH"/>
      <sheetName val="SL HIỆN TRẠNG"/>
      <sheetName val="đt"/>
      <sheetName val="Cam Thủy"/>
      <sheetName val="Hoa Thủy"/>
      <sheetName val="Dương Thủy"/>
      <sheetName val="Hồng Thủy"/>
      <sheetName val="Hưng Thủy"/>
      <sheetName val="Kim Thủy"/>
      <sheetName val="Lâm Thủy"/>
      <sheetName val="Liên Thủy"/>
      <sheetName val="Lộc Thủy"/>
      <sheetName val="Mai Thủy"/>
      <sheetName val="Mỹ Thủy"/>
      <sheetName val="Ngân Thủy"/>
      <sheetName val="Ngư Thủy Bắc"/>
      <sheetName val="Ngư Thủy Nam"/>
      <sheetName val="Ngư Thủy Trung"/>
      <sheetName val="Phong Thủy"/>
      <sheetName val="Phú Thủy"/>
      <sheetName val="Sen Thủy"/>
      <sheetName val="Sơn Thủy"/>
      <sheetName val="Tân Thủy"/>
      <sheetName val="Thái Thủy"/>
      <sheetName val="Thanh Thủy"/>
      <sheetName val="Thị trấn Kiến Giang"/>
      <sheetName val="Thị trấn Nông Trường Lệ Ninh"/>
      <sheetName val="Trường Thủy"/>
      <sheetName val="Văn Thủy"/>
      <sheetName val="Xuân Thủy"/>
      <sheetName val="An Thủ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F3" t="str">
            <v>An Thủy</v>
          </cell>
          <cell r="G3" t="str">
            <v>Cam Thủy</v>
          </cell>
          <cell r="H3" t="str">
            <v>Dương Thủy</v>
          </cell>
          <cell r="I3" t="str">
            <v>Hoa Thủy</v>
          </cell>
          <cell r="J3" t="str">
            <v>Hồng Thủy</v>
          </cell>
          <cell r="K3" t="str">
            <v>Hưng Thủy</v>
          </cell>
          <cell r="L3" t="str">
            <v>Kim Thủy</v>
          </cell>
          <cell r="M3" t="str">
            <v>Lâm Thủy</v>
          </cell>
          <cell r="N3" t="str">
            <v>Liên Thủy</v>
          </cell>
          <cell r="O3" t="str">
            <v>Lộc Thủy</v>
          </cell>
          <cell r="P3" t="str">
            <v>Mai Thủy</v>
          </cell>
          <cell r="Q3" t="str">
            <v>Mỹ Thủy</v>
          </cell>
          <cell r="R3" t="str">
            <v>Ngân Thủy</v>
          </cell>
          <cell r="S3" t="str">
            <v>Ngư Thủy Bắc</v>
          </cell>
          <cell r="T3" t="str">
            <v>Ngư Thủy Nam</v>
          </cell>
          <cell r="U3" t="str">
            <v>Ngư Thủy Trung</v>
          </cell>
          <cell r="V3" t="str">
            <v>Phong Thủy</v>
          </cell>
          <cell r="W3" t="str">
            <v>Phú Thủy</v>
          </cell>
          <cell r="X3" t="str">
            <v>Sen Thủy</v>
          </cell>
          <cell r="Y3" t="str">
            <v>Sơn Thủy</v>
          </cell>
          <cell r="Z3" t="str">
            <v>Tân Thủy</v>
          </cell>
          <cell r="AA3" t="str">
            <v>Thái Thủy</v>
          </cell>
          <cell r="AB3" t="str">
            <v>Thanh Thủy</v>
          </cell>
          <cell r="AC3" t="str">
            <v>Thị trấn Kiến Giang</v>
          </cell>
          <cell r="AD3" t="str">
            <v>Thị trấn Nông Trường Lệ Ninh</v>
          </cell>
          <cell r="AE3" t="str">
            <v>Trường Thủy</v>
          </cell>
          <cell r="AF3" t="str">
            <v>Văn Thủy</v>
          </cell>
          <cell r="AG3" t="str">
            <v>Xuân Thủy</v>
          </cell>
          <cell r="AH3" t="str">
            <v/>
          </cell>
          <cell r="AI3" t="str">
            <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Ố LIỆU (DỰ THẢO) BO TRACH"/>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341"/>
  <sheetViews>
    <sheetView showZeros="0" tabSelected="1" workbookViewId="0">
      <pane ySplit="6" topLeftCell="A283" activePane="bottomLeft" state="frozen"/>
      <selection pane="bottomLeft" activeCell="D283" sqref="D283"/>
    </sheetView>
  </sheetViews>
  <sheetFormatPr baseColWidth="10" defaultColWidth="9.83203125" defaultRowHeight="18" x14ac:dyDescent="0.2"/>
  <cols>
    <col min="1" max="1" width="6.5" style="458" bestFit="1" customWidth="1"/>
    <col min="2" max="2" width="43.33203125" style="452" customWidth="1"/>
    <col min="3" max="3" width="21" style="452" customWidth="1"/>
    <col min="4" max="4" width="17.83203125" style="452" customWidth="1"/>
    <col min="5" max="5" width="11.5" style="521" bestFit="1" customWidth="1"/>
    <col min="6" max="8" width="9.83203125" style="522"/>
    <col min="9" max="11" width="11.33203125" style="522" customWidth="1"/>
    <col min="12" max="47" width="9.83203125" style="464" customWidth="1"/>
    <col min="48" max="48" width="9.83203125" style="592" customWidth="1"/>
    <col min="49" max="49" width="9.83203125" style="464" customWidth="1"/>
    <col min="50" max="50" width="10.5" style="464" bestFit="1" customWidth="1"/>
    <col min="51" max="16384" width="9.83203125" style="464"/>
  </cols>
  <sheetData>
    <row r="1" spans="1:53" x14ac:dyDescent="0.2">
      <c r="A1" s="756" t="s">
        <v>1315</v>
      </c>
      <c r="B1" s="756"/>
      <c r="C1" s="756"/>
      <c r="D1" s="756"/>
      <c r="E1" s="756"/>
      <c r="F1" s="756"/>
      <c r="G1" s="756"/>
      <c r="H1" s="756"/>
      <c r="I1" s="756"/>
      <c r="J1" s="721"/>
      <c r="K1" s="721"/>
      <c r="L1" s="686"/>
      <c r="M1" s="686"/>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608"/>
    </row>
    <row r="2" spans="1:53" ht="18.75" customHeight="1" x14ac:dyDescent="0.2">
      <c r="A2" s="760" t="s">
        <v>92</v>
      </c>
      <c r="B2" s="760"/>
      <c r="C2" s="760"/>
      <c r="D2" s="760"/>
      <c r="E2" s="760"/>
      <c r="F2" s="760"/>
      <c r="G2" s="760"/>
      <c r="H2" s="760"/>
      <c r="I2" s="760"/>
      <c r="J2" s="723"/>
      <c r="K2" s="723"/>
      <c r="L2" s="685"/>
      <c r="M2" s="685"/>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608"/>
    </row>
    <row r="3" spans="1:53" x14ac:dyDescent="0.2">
      <c r="A3" s="759" t="s">
        <v>247</v>
      </c>
      <c r="B3" s="759"/>
      <c r="C3" s="759"/>
      <c r="D3" s="759"/>
      <c r="E3" s="759"/>
      <c r="F3" s="759"/>
      <c r="G3" s="759"/>
      <c r="H3" s="759"/>
      <c r="I3" s="759"/>
      <c r="J3" s="722"/>
      <c r="K3" s="722"/>
      <c r="L3" s="684"/>
      <c r="M3" s="684"/>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c r="AV3" s="608"/>
    </row>
    <row r="4" spans="1:53" x14ac:dyDescent="0.2">
      <c r="A4" s="609"/>
      <c r="B4" s="610"/>
      <c r="C4" s="610"/>
      <c r="D4" s="562"/>
      <c r="E4" s="611"/>
      <c r="F4" s="612"/>
      <c r="G4" s="613"/>
      <c r="H4" s="613"/>
      <c r="I4" s="613"/>
      <c r="J4" s="613"/>
      <c r="K4" s="613"/>
      <c r="L4" s="610"/>
      <c r="M4" s="610"/>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608"/>
    </row>
    <row r="5" spans="1:53" x14ac:dyDescent="0.2">
      <c r="A5" s="750" t="s">
        <v>1236</v>
      </c>
      <c r="B5" s="751" t="s">
        <v>1237</v>
      </c>
      <c r="C5" s="752" t="s">
        <v>1238</v>
      </c>
      <c r="D5" s="752"/>
      <c r="E5" s="757" t="s">
        <v>1239</v>
      </c>
      <c r="F5" s="758" t="s">
        <v>1240</v>
      </c>
      <c r="G5" s="758"/>
      <c r="H5" s="758"/>
      <c r="I5" s="758"/>
      <c r="J5" s="728"/>
      <c r="K5" s="728"/>
      <c r="L5" s="497" t="s">
        <v>804</v>
      </c>
      <c r="M5" s="18" t="s">
        <v>642</v>
      </c>
      <c r="N5" s="18" t="s">
        <v>641</v>
      </c>
      <c r="O5" s="18" t="s">
        <v>645</v>
      </c>
      <c r="P5" s="18" t="s">
        <v>478</v>
      </c>
      <c r="Q5" s="18" t="s">
        <v>474</v>
      </c>
      <c r="R5" s="18" t="s">
        <v>275</v>
      </c>
      <c r="S5" s="18" t="s">
        <v>264</v>
      </c>
      <c r="T5" s="18" t="s">
        <v>278</v>
      </c>
      <c r="U5" s="18" t="s">
        <v>290</v>
      </c>
      <c r="V5" s="18" t="s">
        <v>479</v>
      </c>
      <c r="W5" s="18" t="s">
        <v>453</v>
      </c>
      <c r="X5" s="18" t="s">
        <v>469</v>
      </c>
      <c r="Y5" s="18" t="s">
        <v>499</v>
      </c>
      <c r="Z5" s="18" t="s">
        <v>658</v>
      </c>
      <c r="AA5" s="524" t="s">
        <v>254</v>
      </c>
      <c r="AB5" s="524" t="s">
        <v>255</v>
      </c>
      <c r="AC5" s="18" t="s">
        <v>483</v>
      </c>
      <c r="AD5" s="18" t="s">
        <v>484</v>
      </c>
      <c r="AE5" s="18" t="s">
        <v>485</v>
      </c>
      <c r="AF5" s="18" t="s">
        <v>355</v>
      </c>
      <c r="AG5" s="18" t="s">
        <v>375</v>
      </c>
      <c r="AH5" s="18" t="s">
        <v>411</v>
      </c>
      <c r="AI5" s="18" t="s">
        <v>419</v>
      </c>
      <c r="AJ5" s="18" t="s">
        <v>487</v>
      </c>
      <c r="AK5" s="18" t="s">
        <v>431</v>
      </c>
      <c r="AL5" s="18" t="s">
        <v>434</v>
      </c>
      <c r="AM5" s="18" t="s">
        <v>472</v>
      </c>
      <c r="AN5" s="18" t="s">
        <v>439</v>
      </c>
      <c r="AO5" s="18" t="s">
        <v>446</v>
      </c>
      <c r="AP5" s="18" t="s">
        <v>433</v>
      </c>
      <c r="AQ5" s="487" t="s">
        <v>858</v>
      </c>
      <c r="AR5" s="487" t="s">
        <v>859</v>
      </c>
      <c r="AS5" s="18" t="s">
        <v>488</v>
      </c>
      <c r="AT5" s="487" t="s">
        <v>860</v>
      </c>
      <c r="AU5" s="487" t="s">
        <v>861</v>
      </c>
      <c r="AV5" s="487" t="s">
        <v>862</v>
      </c>
    </row>
    <row r="6" spans="1:53" ht="81.75" customHeight="1" x14ac:dyDescent="0.2">
      <c r="A6" s="750"/>
      <c r="B6" s="751"/>
      <c r="C6" s="427" t="s">
        <v>1241</v>
      </c>
      <c r="D6" s="427" t="s">
        <v>1242</v>
      </c>
      <c r="E6" s="757"/>
      <c r="F6" s="511" t="s">
        <v>250</v>
      </c>
      <c r="G6" s="512" t="s">
        <v>476</v>
      </c>
      <c r="H6" s="512" t="s">
        <v>803</v>
      </c>
      <c r="I6" s="512" t="s">
        <v>1243</v>
      </c>
      <c r="J6" s="729"/>
      <c r="K6" s="729"/>
      <c r="L6" s="459"/>
      <c r="M6" s="459"/>
      <c r="N6" s="459"/>
      <c r="O6" s="459"/>
      <c r="P6" s="459"/>
      <c r="Q6" s="459"/>
      <c r="R6" s="459"/>
      <c r="S6" s="459"/>
      <c r="T6" s="459"/>
      <c r="U6" s="459"/>
      <c r="V6" s="459"/>
      <c r="W6" s="459"/>
      <c r="X6" s="459"/>
      <c r="Y6" s="459"/>
      <c r="Z6" s="459"/>
      <c r="AC6" s="459"/>
      <c r="AD6" s="459"/>
      <c r="AE6" s="459"/>
      <c r="AF6" s="459"/>
      <c r="AG6" s="459"/>
      <c r="AH6" s="459"/>
      <c r="AI6" s="459"/>
      <c r="AJ6" s="459"/>
      <c r="AK6" s="459"/>
      <c r="AL6" s="459"/>
      <c r="AM6" s="459"/>
      <c r="AN6" s="459"/>
      <c r="AO6" s="459"/>
      <c r="AP6" s="459"/>
      <c r="AQ6" s="459"/>
      <c r="AR6" s="459"/>
      <c r="AS6" s="459"/>
      <c r="AT6" s="459"/>
      <c r="AU6" s="459"/>
      <c r="AV6" s="608"/>
    </row>
    <row r="7" spans="1:53" ht="45.75" customHeight="1" x14ac:dyDescent="0.2">
      <c r="A7" s="749" t="s">
        <v>85</v>
      </c>
      <c r="B7" s="749"/>
      <c r="C7" s="749"/>
      <c r="D7" s="749"/>
      <c r="E7" s="683">
        <f>E8+E41+E64+E78+E81++E137+E140+E145+E154</f>
        <v>726.22</v>
      </c>
      <c r="F7" s="683">
        <f>F8+F41+F64+F78+F81++F137+F140+F145+F154</f>
        <v>321.40999999999997</v>
      </c>
      <c r="G7" s="683">
        <f>G8+G41+G64+G78+G81++G137+G140+G145+G154</f>
        <v>44.96</v>
      </c>
      <c r="H7" s="683">
        <f>H8+H41+H64+H78+H81++H137+H140+H145+H154</f>
        <v>0</v>
      </c>
      <c r="I7" s="683">
        <f>I8+I41+I64+I78+I81++I137+I140+I145+I154</f>
        <v>359.85</v>
      </c>
      <c r="J7" s="730"/>
      <c r="K7" s="730"/>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608"/>
      <c r="AZ7" s="464">
        <f>I7+H7+G7+F7</f>
        <v>726.22</v>
      </c>
      <c r="BA7" s="464">
        <f>E7-AZ7</f>
        <v>0</v>
      </c>
    </row>
    <row r="8" spans="1:53" ht="23.25" customHeight="1" x14ac:dyDescent="0.2">
      <c r="A8" s="680" t="s">
        <v>489</v>
      </c>
      <c r="B8" s="681" t="s">
        <v>253</v>
      </c>
      <c r="C8" s="427"/>
      <c r="D8" s="427"/>
      <c r="E8" s="683">
        <f>SUM(E9:E40)</f>
        <v>203.9</v>
      </c>
      <c r="F8" s="683">
        <f>SUM(F9:F40)</f>
        <v>135.31</v>
      </c>
      <c r="G8" s="683">
        <f>SUM(G9:G40)</f>
        <v>3.32</v>
      </c>
      <c r="H8" s="683">
        <f>SUM(H9:H40)</f>
        <v>0</v>
      </c>
      <c r="I8" s="683">
        <f>SUM(I9:I40)</f>
        <v>65.27000000000001</v>
      </c>
      <c r="J8" s="683"/>
      <c r="K8" s="683"/>
      <c r="L8" s="523">
        <f t="shared" ref="L8:Y8" si="0">SUM(L9:L39)</f>
        <v>16.03</v>
      </c>
      <c r="M8" s="523">
        <f t="shared" si="0"/>
        <v>1</v>
      </c>
      <c r="N8" s="523">
        <f t="shared" si="0"/>
        <v>1</v>
      </c>
      <c r="O8" s="523">
        <f t="shared" si="0"/>
        <v>10.049999999999999</v>
      </c>
      <c r="P8" s="523">
        <f t="shared" si="0"/>
        <v>0</v>
      </c>
      <c r="Q8" s="523">
        <f t="shared" si="0"/>
        <v>0</v>
      </c>
      <c r="R8" s="523">
        <f t="shared" si="0"/>
        <v>0</v>
      </c>
      <c r="S8" s="523">
        <f t="shared" si="0"/>
        <v>0</v>
      </c>
      <c r="T8" s="523">
        <f t="shared" si="0"/>
        <v>0</v>
      </c>
      <c r="U8" s="523">
        <f t="shared" si="0"/>
        <v>0</v>
      </c>
      <c r="V8" s="523">
        <f t="shared" si="0"/>
        <v>0</v>
      </c>
      <c r="W8" s="523">
        <f t="shared" si="0"/>
        <v>0</v>
      </c>
      <c r="X8" s="523">
        <f t="shared" si="0"/>
        <v>0</v>
      </c>
      <c r="Y8" s="523">
        <f t="shared" si="0"/>
        <v>0</v>
      </c>
      <c r="Z8" s="459"/>
      <c r="AA8" s="459"/>
      <c r="AB8" s="459"/>
      <c r="AC8" s="459"/>
      <c r="AD8" s="459"/>
      <c r="AE8" s="459"/>
      <c r="AF8" s="459"/>
      <c r="AG8" s="459"/>
      <c r="AH8" s="459"/>
      <c r="AI8" s="459"/>
      <c r="AJ8" s="459"/>
      <c r="AK8" s="459"/>
      <c r="AL8" s="459"/>
      <c r="AM8" s="459"/>
      <c r="AN8" s="459"/>
      <c r="AO8" s="459"/>
      <c r="AP8" s="459"/>
      <c r="AQ8" s="459"/>
      <c r="AR8" s="459"/>
      <c r="AS8" s="459"/>
      <c r="AT8" s="459"/>
      <c r="AU8" s="459"/>
      <c r="AV8" s="608"/>
      <c r="AZ8" s="464">
        <f t="shared" ref="AZ8:AZ43" si="1">I8+H8+G8+F8</f>
        <v>203.9</v>
      </c>
      <c r="BA8" s="464">
        <f t="shared" ref="BA8:BA43" si="2">E8-AZ8</f>
        <v>0</v>
      </c>
    </row>
    <row r="9" spans="1:53" s="614" customFormat="1" ht="36" x14ac:dyDescent="0.2">
      <c r="A9" s="480">
        <v>1</v>
      </c>
      <c r="B9" s="430" t="s">
        <v>13</v>
      </c>
      <c r="C9" s="483" t="s">
        <v>1253</v>
      </c>
      <c r="D9" s="430" t="s">
        <v>1244</v>
      </c>
      <c r="E9" s="683">
        <f t="shared" ref="E9:E23" si="3">F9+G9+H9+I9</f>
        <v>5</v>
      </c>
      <c r="F9" s="513">
        <v>3.5</v>
      </c>
      <c r="G9" s="513"/>
      <c r="H9" s="513"/>
      <c r="I9" s="513">
        <v>1.5</v>
      </c>
      <c r="J9" s="724"/>
      <c r="K9" s="724">
        <v>1</v>
      </c>
      <c r="L9" s="525">
        <v>1</v>
      </c>
      <c r="M9" s="486">
        <v>1</v>
      </c>
      <c r="N9" s="526">
        <v>1</v>
      </c>
      <c r="O9" s="526"/>
      <c r="P9" s="526"/>
      <c r="Q9" s="526"/>
      <c r="R9" s="527"/>
      <c r="S9" s="527"/>
      <c r="T9" s="527"/>
      <c r="U9" s="527"/>
      <c r="V9" s="527"/>
      <c r="W9" s="527"/>
      <c r="X9" s="527"/>
      <c r="Y9" s="527"/>
      <c r="Z9" s="528">
        <v>0</v>
      </c>
      <c r="AA9" s="529"/>
      <c r="AB9" s="529"/>
      <c r="AC9" s="527"/>
      <c r="AD9" s="527"/>
      <c r="AE9" s="527"/>
      <c r="AF9" s="527"/>
      <c r="AG9" s="527"/>
      <c r="AH9" s="527"/>
      <c r="AI9" s="527"/>
      <c r="AJ9" s="527"/>
      <c r="AK9" s="527"/>
      <c r="AL9" s="527"/>
      <c r="AM9" s="527"/>
      <c r="AN9" s="527"/>
      <c r="AO9" s="527"/>
      <c r="AP9" s="527"/>
      <c r="AQ9" s="527"/>
      <c r="AR9" s="486"/>
      <c r="AS9" s="486"/>
      <c r="AT9" s="486">
        <v>1</v>
      </c>
      <c r="AU9" s="486"/>
      <c r="AV9" s="486"/>
      <c r="AW9" s="614">
        <v>1</v>
      </c>
      <c r="AZ9" s="464">
        <f t="shared" si="1"/>
        <v>5</v>
      </c>
      <c r="BA9" s="464">
        <f t="shared" si="2"/>
        <v>0</v>
      </c>
    </row>
    <row r="10" spans="1:53" s="531" customFormat="1" ht="36" x14ac:dyDescent="0.2">
      <c r="A10" s="480">
        <v>2</v>
      </c>
      <c r="B10" s="480" t="s">
        <v>1154</v>
      </c>
      <c r="C10" s="480" t="s">
        <v>1354</v>
      </c>
      <c r="D10" s="480" t="s">
        <v>1245</v>
      </c>
      <c r="E10" s="683">
        <f t="shared" si="3"/>
        <v>0.08</v>
      </c>
      <c r="F10" s="513">
        <v>0.08</v>
      </c>
      <c r="G10" s="513"/>
      <c r="H10" s="513"/>
      <c r="I10" s="513">
        <f>SUM(L10:AV10)</f>
        <v>0</v>
      </c>
      <c r="J10" s="724"/>
      <c r="K10" s="724"/>
      <c r="L10" s="501"/>
      <c r="M10" s="530"/>
      <c r="N10" s="530"/>
      <c r="O10" s="530"/>
      <c r="P10" s="530"/>
      <c r="Q10" s="530"/>
      <c r="R10" s="530"/>
      <c r="S10" s="530"/>
      <c r="T10" s="530"/>
      <c r="U10" s="530"/>
      <c r="V10" s="530"/>
      <c r="W10" s="530"/>
      <c r="X10" s="530"/>
      <c r="Y10" s="530"/>
      <c r="Z10" s="485">
        <v>0</v>
      </c>
      <c r="AA10" s="461"/>
      <c r="AB10" s="461"/>
      <c r="AC10" s="530"/>
      <c r="AD10" s="530"/>
      <c r="AE10" s="530"/>
      <c r="AF10" s="530"/>
      <c r="AG10" s="530"/>
      <c r="AH10" s="530"/>
      <c r="AI10" s="530"/>
      <c r="AJ10" s="530"/>
      <c r="AK10" s="530"/>
      <c r="AL10" s="530"/>
      <c r="AM10" s="530"/>
      <c r="AN10" s="530"/>
      <c r="AO10" s="530"/>
      <c r="AP10" s="530"/>
      <c r="AQ10" s="530"/>
      <c r="AR10" s="530"/>
      <c r="AS10" s="530"/>
      <c r="AT10" s="530"/>
      <c r="AU10" s="530"/>
      <c r="AV10" s="527"/>
      <c r="AZ10" s="464">
        <f t="shared" si="1"/>
        <v>0.08</v>
      </c>
      <c r="BA10" s="464">
        <f t="shared" si="2"/>
        <v>0</v>
      </c>
    </row>
    <row r="11" spans="1:53" s="531" customFormat="1" ht="36" x14ac:dyDescent="0.2">
      <c r="A11" s="480">
        <v>3</v>
      </c>
      <c r="B11" s="480" t="s">
        <v>243</v>
      </c>
      <c r="C11" s="480" t="s">
        <v>72</v>
      </c>
      <c r="D11" s="480" t="s">
        <v>1245</v>
      </c>
      <c r="E11" s="683">
        <f t="shared" si="3"/>
        <v>9</v>
      </c>
      <c r="F11" s="513">
        <v>8.5</v>
      </c>
      <c r="G11" s="513"/>
      <c r="H11" s="513"/>
      <c r="I11" s="513">
        <v>0.5</v>
      </c>
      <c r="J11" s="724"/>
      <c r="K11" s="724"/>
      <c r="L11" s="501"/>
      <c r="M11" s="530"/>
      <c r="N11" s="530"/>
      <c r="O11" s="530"/>
      <c r="P11" s="530"/>
      <c r="Q11" s="530"/>
      <c r="R11" s="530"/>
      <c r="S11" s="530"/>
      <c r="T11" s="530"/>
      <c r="U11" s="530"/>
      <c r="V11" s="530"/>
      <c r="W11" s="530"/>
      <c r="X11" s="530"/>
      <c r="Y11" s="530"/>
      <c r="Z11" s="485"/>
      <c r="AA11" s="461"/>
      <c r="AB11" s="461"/>
      <c r="AC11" s="530"/>
      <c r="AD11" s="530"/>
      <c r="AE11" s="530"/>
      <c r="AF11" s="530"/>
      <c r="AG11" s="530"/>
      <c r="AH11" s="530"/>
      <c r="AI11" s="530"/>
      <c r="AJ11" s="530"/>
      <c r="AK11" s="530"/>
      <c r="AL11" s="530"/>
      <c r="AM11" s="530"/>
      <c r="AN11" s="530"/>
      <c r="AO11" s="530"/>
      <c r="AP11" s="530"/>
      <c r="AQ11" s="530"/>
      <c r="AR11" s="530"/>
      <c r="AS11" s="530"/>
      <c r="AT11" s="530"/>
      <c r="AU11" s="530"/>
      <c r="AV11" s="527"/>
      <c r="AZ11" s="464"/>
      <c r="BA11" s="464"/>
    </row>
    <row r="12" spans="1:53" s="531" customFormat="1" ht="39.75" customHeight="1" x14ac:dyDescent="0.2">
      <c r="A12" s="480">
        <v>4</v>
      </c>
      <c r="B12" s="480" t="s">
        <v>1281</v>
      </c>
      <c r="C12" s="480" t="s">
        <v>72</v>
      </c>
      <c r="D12" s="480" t="s">
        <v>1245</v>
      </c>
      <c r="E12" s="683">
        <f t="shared" si="3"/>
        <v>6.73</v>
      </c>
      <c r="F12" s="432">
        <v>3.41</v>
      </c>
      <c r="G12" s="432">
        <v>3.32</v>
      </c>
      <c r="H12" s="683">
        <v>0</v>
      </c>
      <c r="I12" s="683">
        <v>0</v>
      </c>
      <c r="J12" s="731"/>
      <c r="K12" s="731"/>
      <c r="L12" s="501"/>
      <c r="M12" s="530"/>
      <c r="N12" s="51"/>
      <c r="O12" s="530"/>
      <c r="P12" s="530"/>
      <c r="Q12" s="530"/>
      <c r="R12" s="530"/>
      <c r="S12" s="530"/>
      <c r="T12" s="530"/>
      <c r="U12" s="530"/>
      <c r="V12" s="530"/>
      <c r="W12" s="530"/>
      <c r="X12" s="530"/>
      <c r="Y12" s="530"/>
      <c r="Z12" s="485">
        <v>0</v>
      </c>
      <c r="AA12" s="461"/>
      <c r="AB12" s="461"/>
      <c r="AC12" s="530"/>
      <c r="AD12" s="530"/>
      <c r="AE12" s="530"/>
      <c r="AF12" s="530"/>
      <c r="AG12" s="530"/>
      <c r="AH12" s="530"/>
      <c r="AI12" s="530"/>
      <c r="AJ12" s="530"/>
      <c r="AK12" s="530"/>
      <c r="AL12" s="530"/>
      <c r="AM12" s="530"/>
      <c r="AN12" s="530"/>
      <c r="AO12" s="530"/>
      <c r="AP12" s="530"/>
      <c r="AQ12" s="530"/>
      <c r="AR12" s="530"/>
      <c r="AS12" s="530"/>
      <c r="AT12" s="530"/>
      <c r="AU12" s="530"/>
      <c r="AV12" s="527"/>
      <c r="AZ12" s="464">
        <f t="shared" si="1"/>
        <v>6.73</v>
      </c>
      <c r="BA12" s="464">
        <f t="shared" si="2"/>
        <v>0</v>
      </c>
    </row>
    <row r="13" spans="1:53" s="531" customFormat="1" ht="39.75" customHeight="1" x14ac:dyDescent="0.2">
      <c r="A13" s="480">
        <v>5</v>
      </c>
      <c r="B13" s="480" t="s">
        <v>159</v>
      </c>
      <c r="C13" s="480" t="s">
        <v>73</v>
      </c>
      <c r="D13" s="480" t="s">
        <v>1245</v>
      </c>
      <c r="E13" s="683">
        <f t="shared" si="3"/>
        <v>3.2</v>
      </c>
      <c r="F13" s="432">
        <v>3.2</v>
      </c>
      <c r="G13" s="432"/>
      <c r="H13" s="683"/>
      <c r="I13" s="683"/>
      <c r="J13" s="731"/>
      <c r="K13" s="731"/>
      <c r="L13" s="501"/>
      <c r="M13" s="530"/>
      <c r="N13" s="51"/>
      <c r="O13" s="530"/>
      <c r="P13" s="530"/>
      <c r="Q13" s="530"/>
      <c r="R13" s="530"/>
      <c r="S13" s="530"/>
      <c r="T13" s="530"/>
      <c r="U13" s="530"/>
      <c r="V13" s="530"/>
      <c r="W13" s="530"/>
      <c r="X13" s="530"/>
      <c r="Y13" s="530"/>
      <c r="Z13" s="485"/>
      <c r="AA13" s="461"/>
      <c r="AB13" s="461"/>
      <c r="AC13" s="530"/>
      <c r="AD13" s="530"/>
      <c r="AE13" s="530"/>
      <c r="AF13" s="530"/>
      <c r="AG13" s="530"/>
      <c r="AH13" s="530"/>
      <c r="AI13" s="530"/>
      <c r="AJ13" s="530"/>
      <c r="AK13" s="530"/>
      <c r="AL13" s="530"/>
      <c r="AM13" s="530"/>
      <c r="AN13" s="530"/>
      <c r="AO13" s="530"/>
      <c r="AP13" s="530"/>
      <c r="AQ13" s="530"/>
      <c r="AR13" s="530"/>
      <c r="AS13" s="530"/>
      <c r="AT13" s="530"/>
      <c r="AU13" s="530"/>
      <c r="AV13" s="530"/>
      <c r="AZ13" s="464"/>
      <c r="BA13" s="464"/>
    </row>
    <row r="14" spans="1:53" s="531" customFormat="1" ht="39.75" customHeight="1" x14ac:dyDescent="0.2">
      <c r="A14" s="480">
        <v>6</v>
      </c>
      <c r="B14" s="480" t="s">
        <v>14</v>
      </c>
      <c r="C14" s="480" t="s">
        <v>73</v>
      </c>
      <c r="D14" s="480" t="s">
        <v>1245</v>
      </c>
      <c r="E14" s="683">
        <f t="shared" si="3"/>
        <v>3</v>
      </c>
      <c r="F14" s="432">
        <v>2.5</v>
      </c>
      <c r="G14" s="432"/>
      <c r="H14" s="683"/>
      <c r="I14" s="432">
        <v>0.5</v>
      </c>
      <c r="J14" s="732"/>
      <c r="K14" s="732">
        <v>2</v>
      </c>
      <c r="L14" s="501"/>
      <c r="M14" s="530"/>
      <c r="N14" s="51"/>
      <c r="O14" s="530"/>
      <c r="P14" s="530"/>
      <c r="Q14" s="530"/>
      <c r="R14" s="530"/>
      <c r="S14" s="530"/>
      <c r="T14" s="530"/>
      <c r="U14" s="530"/>
      <c r="V14" s="530"/>
      <c r="W14" s="530"/>
      <c r="X14" s="530"/>
      <c r="Y14" s="530"/>
      <c r="Z14" s="485"/>
      <c r="AA14" s="461"/>
      <c r="AB14" s="461"/>
      <c r="AC14" s="530"/>
      <c r="AD14" s="530"/>
      <c r="AE14" s="530"/>
      <c r="AF14" s="530"/>
      <c r="AG14" s="530"/>
      <c r="AH14" s="530"/>
      <c r="AI14" s="530"/>
      <c r="AJ14" s="530"/>
      <c r="AK14" s="530"/>
      <c r="AL14" s="530"/>
      <c r="AM14" s="530"/>
      <c r="AN14" s="530"/>
      <c r="AO14" s="530"/>
      <c r="AP14" s="530"/>
      <c r="AQ14" s="530"/>
      <c r="AR14" s="530"/>
      <c r="AS14" s="530"/>
      <c r="AT14" s="530"/>
      <c r="AU14" s="530"/>
      <c r="AV14" s="530"/>
      <c r="AW14" s="531">
        <v>2</v>
      </c>
      <c r="AZ14" s="464">
        <f t="shared" si="1"/>
        <v>3</v>
      </c>
      <c r="BA14" s="464">
        <f t="shared" si="2"/>
        <v>0</v>
      </c>
    </row>
    <row r="15" spans="1:53" s="705" customFormat="1" ht="39.75" customHeight="1" x14ac:dyDescent="0.2">
      <c r="A15" s="480">
        <v>7</v>
      </c>
      <c r="B15" s="480" t="s">
        <v>140</v>
      </c>
      <c r="C15" s="480" t="s">
        <v>73</v>
      </c>
      <c r="D15" s="480" t="s">
        <v>1245</v>
      </c>
      <c r="E15" s="683">
        <f t="shared" si="3"/>
        <v>5.72</v>
      </c>
      <c r="F15" s="432">
        <v>5.7</v>
      </c>
      <c r="G15" s="432"/>
      <c r="H15" s="683"/>
      <c r="I15" s="432">
        <v>0.02</v>
      </c>
      <c r="J15" s="732"/>
      <c r="K15" s="732"/>
      <c r="L15" s="700"/>
      <c r="M15" s="701"/>
      <c r="N15" s="702"/>
      <c r="O15" s="701"/>
      <c r="P15" s="701"/>
      <c r="Q15" s="701"/>
      <c r="R15" s="701"/>
      <c r="S15" s="701"/>
      <c r="T15" s="701"/>
      <c r="U15" s="701"/>
      <c r="V15" s="701"/>
      <c r="W15" s="701"/>
      <c r="X15" s="701"/>
      <c r="Y15" s="701"/>
      <c r="Z15" s="703"/>
      <c r="AA15" s="704"/>
      <c r="AB15" s="704"/>
      <c r="AC15" s="701"/>
      <c r="AD15" s="701"/>
      <c r="AE15" s="701"/>
      <c r="AF15" s="701"/>
      <c r="AG15" s="701"/>
      <c r="AH15" s="701"/>
      <c r="AI15" s="701"/>
      <c r="AJ15" s="701"/>
      <c r="AK15" s="701"/>
      <c r="AL15" s="701"/>
      <c r="AM15" s="701"/>
      <c r="AN15" s="701"/>
      <c r="AO15" s="701"/>
      <c r="AP15" s="701"/>
      <c r="AQ15" s="701"/>
      <c r="AR15" s="701"/>
      <c r="AS15" s="701"/>
      <c r="AT15" s="701"/>
      <c r="AU15" s="701"/>
      <c r="AV15" s="701"/>
      <c r="AZ15" s="706"/>
      <c r="BA15" s="706"/>
    </row>
    <row r="16" spans="1:53" s="533" customFormat="1" ht="42" customHeight="1" x14ac:dyDescent="0.2">
      <c r="A16" s="480">
        <v>8</v>
      </c>
      <c r="B16" s="480" t="s">
        <v>158</v>
      </c>
      <c r="C16" s="480" t="s">
        <v>73</v>
      </c>
      <c r="D16" s="480" t="s">
        <v>1245</v>
      </c>
      <c r="E16" s="683">
        <f t="shared" si="3"/>
        <v>14.8</v>
      </c>
      <c r="F16" s="513">
        <v>9.5</v>
      </c>
      <c r="G16" s="513"/>
      <c r="H16" s="513"/>
      <c r="I16" s="513">
        <v>5.3</v>
      </c>
      <c r="J16" s="724"/>
      <c r="K16" s="724"/>
      <c r="L16" s="532"/>
      <c r="M16" s="527"/>
      <c r="N16" s="486"/>
      <c r="O16" s="527"/>
      <c r="P16" s="527"/>
      <c r="Q16" s="527"/>
      <c r="R16" s="527"/>
      <c r="S16" s="527"/>
      <c r="T16" s="527"/>
      <c r="U16" s="527"/>
      <c r="V16" s="527"/>
      <c r="W16" s="527"/>
      <c r="X16" s="527"/>
      <c r="Y16" s="527"/>
      <c r="Z16" s="528">
        <v>0</v>
      </c>
      <c r="AA16" s="529"/>
      <c r="AB16" s="529"/>
      <c r="AC16" s="527"/>
      <c r="AD16" s="527"/>
      <c r="AE16" s="527"/>
      <c r="AF16" s="527"/>
      <c r="AG16" s="527"/>
      <c r="AH16" s="527"/>
      <c r="AI16" s="527"/>
      <c r="AJ16" s="527"/>
      <c r="AK16" s="527"/>
      <c r="AL16" s="527"/>
      <c r="AM16" s="527"/>
      <c r="AN16" s="527"/>
      <c r="AO16" s="527"/>
      <c r="AP16" s="527"/>
      <c r="AQ16" s="527"/>
      <c r="AR16" s="527"/>
      <c r="AS16" s="527"/>
      <c r="AT16" s="527"/>
      <c r="AU16" s="527"/>
      <c r="AV16" s="527"/>
      <c r="AZ16" s="464">
        <f t="shared" si="1"/>
        <v>14.8</v>
      </c>
      <c r="BA16" s="464">
        <f t="shared" si="2"/>
        <v>0</v>
      </c>
    </row>
    <row r="17" spans="1:191" s="533" customFormat="1" ht="42.75" customHeight="1" x14ac:dyDescent="0.2">
      <c r="A17" s="480">
        <v>9</v>
      </c>
      <c r="B17" s="480" t="s">
        <v>13</v>
      </c>
      <c r="C17" s="480" t="s">
        <v>75</v>
      </c>
      <c r="D17" s="480" t="s">
        <v>1245</v>
      </c>
      <c r="E17" s="683">
        <f t="shared" si="3"/>
        <v>2.85</v>
      </c>
      <c r="F17" s="513">
        <v>0.35</v>
      </c>
      <c r="G17" s="513"/>
      <c r="H17" s="513"/>
      <c r="I17" s="513">
        <v>2.5</v>
      </c>
      <c r="J17" s="724"/>
      <c r="K17" s="724">
        <v>3</v>
      </c>
      <c r="L17" s="532"/>
      <c r="M17" s="527"/>
      <c r="N17" s="486"/>
      <c r="O17" s="527"/>
      <c r="P17" s="527"/>
      <c r="Q17" s="527"/>
      <c r="R17" s="527"/>
      <c r="S17" s="527"/>
      <c r="T17" s="527"/>
      <c r="U17" s="527"/>
      <c r="V17" s="527"/>
      <c r="W17" s="527"/>
      <c r="X17" s="527"/>
      <c r="Y17" s="527"/>
      <c r="Z17" s="528"/>
      <c r="AA17" s="529"/>
      <c r="AB17" s="529"/>
      <c r="AC17" s="527"/>
      <c r="AD17" s="527"/>
      <c r="AE17" s="527"/>
      <c r="AF17" s="527"/>
      <c r="AG17" s="527"/>
      <c r="AH17" s="527"/>
      <c r="AI17" s="527"/>
      <c r="AJ17" s="527"/>
      <c r="AK17" s="527"/>
      <c r="AL17" s="527"/>
      <c r="AM17" s="527"/>
      <c r="AN17" s="527"/>
      <c r="AO17" s="527"/>
      <c r="AP17" s="527"/>
      <c r="AQ17" s="527"/>
      <c r="AR17" s="527"/>
      <c r="AS17" s="527"/>
      <c r="AT17" s="527"/>
      <c r="AU17" s="527"/>
      <c r="AV17" s="527"/>
      <c r="AZ17" s="464">
        <f t="shared" si="1"/>
        <v>2.85</v>
      </c>
      <c r="BA17" s="464">
        <f t="shared" si="2"/>
        <v>0</v>
      </c>
    </row>
    <row r="18" spans="1:191" s="531" customFormat="1" ht="42" customHeight="1" x14ac:dyDescent="0.2">
      <c r="A18" s="480">
        <v>10</v>
      </c>
      <c r="B18" s="480" t="s">
        <v>1167</v>
      </c>
      <c r="C18" s="480" t="s">
        <v>74</v>
      </c>
      <c r="D18" s="480" t="s">
        <v>1245</v>
      </c>
      <c r="E18" s="683">
        <f t="shared" si="3"/>
        <v>0.30000000000000004</v>
      </c>
      <c r="F18" s="513">
        <v>0.2</v>
      </c>
      <c r="G18" s="513"/>
      <c r="H18" s="513"/>
      <c r="I18" s="513">
        <f>SUM(L18:AV18)</f>
        <v>0.1</v>
      </c>
      <c r="J18" s="724"/>
      <c r="K18" s="724"/>
      <c r="L18" s="534">
        <v>0.1</v>
      </c>
      <c r="M18" s="535"/>
      <c r="N18" s="51"/>
      <c r="O18" s="530"/>
      <c r="P18" s="530"/>
      <c r="Q18" s="530"/>
      <c r="R18" s="530"/>
      <c r="S18" s="530"/>
      <c r="T18" s="530"/>
      <c r="U18" s="530"/>
      <c r="V18" s="530"/>
      <c r="W18" s="530"/>
      <c r="X18" s="530"/>
      <c r="Y18" s="530"/>
      <c r="Z18" s="485">
        <v>0</v>
      </c>
      <c r="AA18" s="461"/>
      <c r="AB18" s="461"/>
      <c r="AC18" s="530"/>
      <c r="AD18" s="530"/>
      <c r="AE18" s="530"/>
      <c r="AF18" s="530"/>
      <c r="AG18" s="530"/>
      <c r="AH18" s="530"/>
      <c r="AI18" s="530"/>
      <c r="AJ18" s="530"/>
      <c r="AK18" s="530"/>
      <c r="AL18" s="530"/>
      <c r="AM18" s="530"/>
      <c r="AN18" s="530"/>
      <c r="AO18" s="530"/>
      <c r="AP18" s="530"/>
      <c r="AQ18" s="530"/>
      <c r="AR18" s="530"/>
      <c r="AS18" s="530"/>
      <c r="AT18" s="535"/>
      <c r="AU18" s="530"/>
      <c r="AV18" s="527"/>
      <c r="AZ18" s="464">
        <f t="shared" si="1"/>
        <v>0.30000000000000004</v>
      </c>
      <c r="BA18" s="464">
        <f t="shared" si="2"/>
        <v>0</v>
      </c>
    </row>
    <row r="19" spans="1:191" s="614" customFormat="1" ht="42.75" customHeight="1" x14ac:dyDescent="0.2">
      <c r="A19" s="480">
        <v>11</v>
      </c>
      <c r="B19" s="430" t="s">
        <v>1327</v>
      </c>
      <c r="C19" s="430" t="s">
        <v>186</v>
      </c>
      <c r="D19" s="430" t="s">
        <v>1246</v>
      </c>
      <c r="E19" s="683">
        <f t="shared" si="3"/>
        <v>0.79</v>
      </c>
      <c r="F19" s="513">
        <v>0.4</v>
      </c>
      <c r="G19" s="432"/>
      <c r="H19" s="432"/>
      <c r="I19" s="513">
        <f>SUM(L19:AV19)</f>
        <v>0.39</v>
      </c>
      <c r="J19" s="689"/>
      <c r="K19" s="689"/>
      <c r="L19" s="615">
        <v>0.39</v>
      </c>
      <c r="M19" s="616"/>
      <c r="N19" s="616"/>
      <c r="O19" s="616"/>
      <c r="P19" s="616"/>
      <c r="Q19" s="616"/>
      <c r="R19" s="616"/>
      <c r="S19" s="616"/>
      <c r="T19" s="616"/>
      <c r="U19" s="616"/>
      <c r="V19" s="616"/>
      <c r="W19" s="616"/>
      <c r="X19" s="616"/>
      <c r="Y19" s="616"/>
      <c r="Z19" s="528">
        <v>0</v>
      </c>
      <c r="AA19" s="528"/>
      <c r="AB19" s="528"/>
      <c r="AC19" s="616"/>
      <c r="AD19" s="616"/>
      <c r="AE19" s="616"/>
      <c r="AF19" s="616"/>
      <c r="AG19" s="616"/>
      <c r="AH19" s="616"/>
      <c r="AI19" s="616"/>
      <c r="AJ19" s="616"/>
      <c r="AK19" s="616"/>
      <c r="AL19" s="616"/>
      <c r="AM19" s="616"/>
      <c r="AN19" s="616"/>
      <c r="AO19" s="616"/>
      <c r="AP19" s="616"/>
      <c r="AQ19" s="616"/>
      <c r="AR19" s="616"/>
      <c r="AS19" s="616"/>
      <c r="AT19" s="616"/>
      <c r="AU19" s="616"/>
      <c r="AV19" s="616"/>
      <c r="AW19" s="617"/>
      <c r="AX19" s="617"/>
      <c r="AY19" s="617"/>
      <c r="AZ19" s="464">
        <f t="shared" si="1"/>
        <v>0.79</v>
      </c>
      <c r="BA19" s="464">
        <f t="shared" si="2"/>
        <v>0</v>
      </c>
      <c r="BB19" s="617"/>
      <c r="BC19" s="617"/>
      <c r="BD19" s="617"/>
      <c r="BE19" s="617"/>
      <c r="BF19" s="617"/>
      <c r="BG19" s="617"/>
      <c r="BH19" s="617"/>
      <c r="BI19" s="617"/>
      <c r="BJ19" s="617"/>
      <c r="BK19" s="617"/>
      <c r="BL19" s="617"/>
      <c r="BM19" s="617"/>
      <c r="BN19" s="617"/>
      <c r="BO19" s="617"/>
      <c r="BP19" s="617"/>
      <c r="BQ19" s="617"/>
      <c r="BR19" s="617"/>
      <c r="BS19" s="617"/>
      <c r="BT19" s="617"/>
      <c r="BU19" s="617"/>
      <c r="BV19" s="617"/>
      <c r="BW19" s="617"/>
      <c r="BX19" s="617"/>
      <c r="BY19" s="617"/>
      <c r="BZ19" s="617"/>
      <c r="CA19" s="617"/>
      <c r="CB19" s="617"/>
      <c r="CC19" s="617"/>
      <c r="CD19" s="617"/>
      <c r="CE19" s="617"/>
      <c r="CF19" s="617"/>
      <c r="CG19" s="617"/>
      <c r="CH19" s="617"/>
      <c r="CI19" s="617"/>
      <c r="CJ19" s="617"/>
      <c r="CK19" s="617"/>
      <c r="CL19" s="617"/>
      <c r="CM19" s="617"/>
      <c r="CN19" s="617"/>
      <c r="CO19" s="617"/>
      <c r="CP19" s="617"/>
      <c r="CQ19" s="617"/>
      <c r="CR19" s="617"/>
      <c r="CS19" s="617"/>
      <c r="CT19" s="617"/>
      <c r="CU19" s="617"/>
      <c r="CV19" s="617"/>
      <c r="CW19" s="617"/>
      <c r="CX19" s="617"/>
      <c r="CY19" s="617"/>
      <c r="CZ19" s="617"/>
      <c r="DA19" s="617"/>
      <c r="DB19" s="617"/>
      <c r="DC19" s="617"/>
      <c r="DD19" s="617"/>
      <c r="DE19" s="617"/>
      <c r="DF19" s="617"/>
      <c r="DG19" s="617"/>
      <c r="DH19" s="617"/>
      <c r="DI19" s="617"/>
      <c r="DJ19" s="617"/>
      <c r="DK19" s="617"/>
      <c r="DL19" s="617"/>
      <c r="DM19" s="617"/>
      <c r="DN19" s="617"/>
      <c r="DO19" s="617"/>
      <c r="DP19" s="617"/>
      <c r="DQ19" s="617"/>
      <c r="DR19" s="617"/>
      <c r="DS19" s="617"/>
      <c r="DT19" s="617"/>
      <c r="DU19" s="617"/>
      <c r="DV19" s="617"/>
      <c r="DW19" s="617"/>
      <c r="DX19" s="617"/>
      <c r="DY19" s="617"/>
      <c r="DZ19" s="617"/>
      <c r="EA19" s="617"/>
      <c r="EB19" s="617"/>
      <c r="EC19" s="617"/>
      <c r="ED19" s="617"/>
      <c r="EE19" s="617"/>
      <c r="EF19" s="617"/>
      <c r="EG19" s="617"/>
      <c r="EH19" s="617"/>
      <c r="EI19" s="617"/>
      <c r="EJ19" s="617"/>
      <c r="EK19" s="617"/>
      <c r="EL19" s="617"/>
      <c r="EM19" s="617"/>
      <c r="EN19" s="617"/>
      <c r="EO19" s="617"/>
      <c r="EP19" s="617"/>
      <c r="EQ19" s="617"/>
      <c r="ER19" s="617"/>
      <c r="ES19" s="617"/>
      <c r="ET19" s="617"/>
      <c r="EU19" s="617"/>
      <c r="EV19" s="617"/>
      <c r="EW19" s="617"/>
      <c r="EX19" s="617"/>
      <c r="EY19" s="617"/>
      <c r="EZ19" s="617"/>
      <c r="FA19" s="617"/>
      <c r="FB19" s="617"/>
      <c r="FC19" s="617"/>
      <c r="FD19" s="617"/>
      <c r="FE19" s="617"/>
      <c r="FF19" s="617"/>
      <c r="FG19" s="617"/>
      <c r="FH19" s="617"/>
      <c r="FI19" s="617"/>
      <c r="FJ19" s="617"/>
      <c r="FK19" s="617"/>
      <c r="FL19" s="617"/>
      <c r="FM19" s="617"/>
      <c r="FN19" s="617"/>
      <c r="FO19" s="617"/>
      <c r="FP19" s="617"/>
      <c r="FQ19" s="617"/>
      <c r="FR19" s="617"/>
      <c r="FS19" s="617"/>
      <c r="FT19" s="617"/>
      <c r="FU19" s="617"/>
      <c r="FV19" s="617"/>
      <c r="FW19" s="617"/>
      <c r="FX19" s="617"/>
      <c r="FY19" s="617"/>
      <c r="FZ19" s="617"/>
      <c r="GA19" s="617"/>
      <c r="GB19" s="617"/>
      <c r="GC19" s="617"/>
      <c r="GD19" s="617"/>
      <c r="GE19" s="617"/>
      <c r="GF19" s="617"/>
      <c r="GG19" s="617"/>
      <c r="GH19" s="617"/>
      <c r="GI19" s="617"/>
    </row>
    <row r="20" spans="1:191" s="562" customFormat="1" ht="41.25" customHeight="1" x14ac:dyDescent="0.2">
      <c r="A20" s="480">
        <v>12</v>
      </c>
      <c r="B20" s="430" t="s">
        <v>1326</v>
      </c>
      <c r="C20" s="430" t="s">
        <v>186</v>
      </c>
      <c r="D20" s="430" t="s">
        <v>1246</v>
      </c>
      <c r="E20" s="683">
        <f t="shared" si="3"/>
        <v>19.54</v>
      </c>
      <c r="F20" s="513">
        <v>6</v>
      </c>
      <c r="G20" s="432"/>
      <c r="H20" s="432"/>
      <c r="I20" s="513">
        <f>SUM(L20:AV20)</f>
        <v>13.540000000000001</v>
      </c>
      <c r="J20" s="689"/>
      <c r="K20" s="689"/>
      <c r="L20" s="618">
        <v>13.540000000000001</v>
      </c>
      <c r="M20" s="429"/>
      <c r="N20" s="429"/>
      <c r="O20" s="429"/>
      <c r="P20" s="429"/>
      <c r="Q20" s="429"/>
      <c r="R20" s="429"/>
      <c r="S20" s="429"/>
      <c r="T20" s="429"/>
      <c r="U20" s="429"/>
      <c r="V20" s="429"/>
      <c r="W20" s="429"/>
      <c r="X20" s="429"/>
      <c r="Y20" s="429"/>
      <c r="Z20" s="485">
        <v>0</v>
      </c>
      <c r="AA20" s="485"/>
      <c r="AB20" s="485"/>
      <c r="AC20" s="429"/>
      <c r="AD20" s="429"/>
      <c r="AE20" s="429"/>
      <c r="AF20" s="429"/>
      <c r="AG20" s="429"/>
      <c r="AH20" s="429"/>
      <c r="AI20" s="429"/>
      <c r="AJ20" s="429"/>
      <c r="AK20" s="429"/>
      <c r="AL20" s="429"/>
      <c r="AM20" s="429"/>
      <c r="AN20" s="429"/>
      <c r="AO20" s="429"/>
      <c r="AP20" s="429"/>
      <c r="AQ20" s="429"/>
      <c r="AR20" s="429"/>
      <c r="AS20" s="429"/>
      <c r="AT20" s="429"/>
      <c r="AU20" s="429"/>
      <c r="AV20" s="616"/>
      <c r="AW20" s="610"/>
      <c r="AX20" s="610"/>
      <c r="AY20" s="610"/>
      <c r="AZ20" s="464">
        <f t="shared" si="1"/>
        <v>19.54</v>
      </c>
      <c r="BA20" s="464">
        <f t="shared" si="2"/>
        <v>0</v>
      </c>
      <c r="BB20" s="610"/>
      <c r="BC20" s="610"/>
      <c r="BD20" s="610"/>
      <c r="BE20" s="610"/>
      <c r="BF20" s="610"/>
      <c r="BG20" s="610"/>
      <c r="BH20" s="610"/>
      <c r="BI20" s="610"/>
      <c r="BJ20" s="610"/>
      <c r="BK20" s="610"/>
      <c r="BL20" s="610"/>
      <c r="BM20" s="610"/>
      <c r="BN20" s="610"/>
      <c r="BO20" s="610"/>
      <c r="BP20" s="610"/>
      <c r="BQ20" s="610"/>
      <c r="BR20" s="610"/>
      <c r="BS20" s="610"/>
      <c r="BT20" s="610"/>
      <c r="BU20" s="610"/>
      <c r="BV20" s="610"/>
      <c r="BW20" s="610"/>
      <c r="BX20" s="610"/>
      <c r="BY20" s="610"/>
      <c r="BZ20" s="610"/>
      <c r="CA20" s="610"/>
      <c r="CB20" s="610"/>
      <c r="CC20" s="610"/>
      <c r="CD20" s="610"/>
      <c r="CE20" s="610"/>
      <c r="CF20" s="610"/>
      <c r="CG20" s="610"/>
      <c r="CH20" s="610"/>
      <c r="CI20" s="610"/>
      <c r="CJ20" s="610"/>
      <c r="CK20" s="610"/>
      <c r="CL20" s="610"/>
      <c r="CM20" s="610"/>
      <c r="CN20" s="610"/>
      <c r="CO20" s="610"/>
      <c r="CP20" s="610"/>
      <c r="CQ20" s="610"/>
      <c r="CR20" s="610"/>
      <c r="CS20" s="610"/>
      <c r="CT20" s="610"/>
      <c r="CU20" s="610"/>
      <c r="CV20" s="610"/>
      <c r="CW20" s="610"/>
      <c r="CX20" s="610"/>
      <c r="CY20" s="610"/>
      <c r="CZ20" s="610"/>
      <c r="DA20" s="610"/>
      <c r="DB20" s="610"/>
      <c r="DC20" s="610"/>
      <c r="DD20" s="610"/>
      <c r="DE20" s="610"/>
      <c r="DF20" s="610"/>
      <c r="DG20" s="610"/>
      <c r="DH20" s="610"/>
      <c r="DI20" s="610"/>
      <c r="DJ20" s="610"/>
      <c r="DK20" s="610"/>
      <c r="DL20" s="610"/>
      <c r="DM20" s="610"/>
      <c r="DN20" s="610"/>
      <c r="DO20" s="610"/>
      <c r="DP20" s="610"/>
      <c r="DQ20" s="610"/>
      <c r="DR20" s="610"/>
      <c r="DS20" s="610"/>
      <c r="DT20" s="610"/>
      <c r="DU20" s="610"/>
      <c r="DV20" s="610"/>
      <c r="DW20" s="610"/>
      <c r="DX20" s="610"/>
      <c r="DY20" s="610"/>
      <c r="DZ20" s="610"/>
      <c r="EA20" s="610"/>
      <c r="EB20" s="610"/>
      <c r="EC20" s="610"/>
      <c r="ED20" s="610"/>
      <c r="EE20" s="610"/>
      <c r="EF20" s="610"/>
      <c r="EG20" s="610"/>
      <c r="EH20" s="610"/>
      <c r="EI20" s="610"/>
      <c r="EJ20" s="610"/>
      <c r="EK20" s="610"/>
      <c r="EL20" s="610"/>
      <c r="EM20" s="610"/>
      <c r="EN20" s="610"/>
      <c r="EO20" s="610"/>
      <c r="EP20" s="610"/>
      <c r="EQ20" s="610"/>
      <c r="ER20" s="610"/>
      <c r="ES20" s="610"/>
      <c r="ET20" s="610"/>
      <c r="EU20" s="610"/>
      <c r="EV20" s="610"/>
      <c r="EW20" s="610"/>
      <c r="EX20" s="610"/>
      <c r="EY20" s="610"/>
      <c r="EZ20" s="610"/>
      <c r="FA20" s="610"/>
      <c r="FB20" s="610"/>
      <c r="FC20" s="610"/>
      <c r="FD20" s="610"/>
      <c r="FE20" s="610"/>
      <c r="FF20" s="610"/>
      <c r="FG20" s="610"/>
      <c r="FH20" s="610"/>
      <c r="FI20" s="610"/>
      <c r="FJ20" s="610"/>
      <c r="FK20" s="610"/>
      <c r="FL20" s="610"/>
      <c r="FM20" s="610"/>
      <c r="FN20" s="610"/>
      <c r="FO20" s="610"/>
      <c r="FP20" s="610"/>
      <c r="FQ20" s="610"/>
      <c r="FR20" s="610"/>
      <c r="FS20" s="610"/>
      <c r="FT20" s="610"/>
      <c r="FU20" s="610"/>
      <c r="FV20" s="610"/>
      <c r="FW20" s="610"/>
      <c r="FX20" s="610"/>
      <c r="FY20" s="610"/>
      <c r="FZ20" s="610"/>
      <c r="GA20" s="610"/>
      <c r="GB20" s="610"/>
      <c r="GC20" s="610"/>
      <c r="GD20" s="610"/>
      <c r="GE20" s="610"/>
      <c r="GF20" s="610"/>
      <c r="GG20" s="610"/>
      <c r="GH20" s="610"/>
      <c r="GI20" s="610"/>
    </row>
    <row r="21" spans="1:191" s="562" customFormat="1" ht="89.25" customHeight="1" x14ac:dyDescent="0.2">
      <c r="A21" s="480">
        <v>13</v>
      </c>
      <c r="B21" s="430" t="s">
        <v>167</v>
      </c>
      <c r="C21" s="429" t="s">
        <v>1272</v>
      </c>
      <c r="D21" s="432" t="s">
        <v>1247</v>
      </c>
      <c r="E21" s="683">
        <f t="shared" si="3"/>
        <v>8</v>
      </c>
      <c r="F21" s="513">
        <v>5</v>
      </c>
      <c r="G21" s="432"/>
      <c r="H21" s="432"/>
      <c r="I21" s="513">
        <v>3</v>
      </c>
      <c r="J21" s="689"/>
      <c r="K21" s="689"/>
      <c r="L21" s="618"/>
      <c r="M21" s="429"/>
      <c r="N21" s="429"/>
      <c r="O21" s="429"/>
      <c r="P21" s="429"/>
      <c r="Q21" s="429"/>
      <c r="R21" s="429"/>
      <c r="S21" s="429"/>
      <c r="T21" s="618"/>
      <c r="U21" s="584"/>
      <c r="V21" s="429"/>
      <c r="W21" s="429"/>
      <c r="X21" s="429"/>
      <c r="Y21" s="429"/>
      <c r="Z21" s="485"/>
      <c r="AA21" s="485"/>
      <c r="AB21" s="485"/>
      <c r="AC21" s="429"/>
      <c r="AD21" s="584"/>
      <c r="AE21" s="584"/>
      <c r="AF21" s="429"/>
      <c r="AG21" s="429"/>
      <c r="AH21" s="429"/>
      <c r="AI21" s="429"/>
      <c r="AJ21" s="584"/>
      <c r="AK21" s="584"/>
      <c r="AL21" s="429"/>
      <c r="AM21" s="584"/>
      <c r="AN21" s="429"/>
      <c r="AO21" s="584"/>
      <c r="AP21" s="429"/>
      <c r="AQ21" s="429"/>
      <c r="AR21" s="429"/>
      <c r="AS21" s="429"/>
      <c r="AT21" s="429"/>
      <c r="AU21" s="429"/>
      <c r="AV21" s="616"/>
      <c r="AW21" s="610"/>
      <c r="AX21" s="610"/>
      <c r="AY21" s="610"/>
      <c r="AZ21" s="464"/>
      <c r="BA21" s="464"/>
      <c r="BB21" s="610"/>
      <c r="BC21" s="610"/>
      <c r="BD21" s="610"/>
      <c r="BE21" s="610"/>
      <c r="BF21" s="610"/>
      <c r="BG21" s="610"/>
      <c r="BH21" s="610"/>
      <c r="BI21" s="610"/>
      <c r="BJ21" s="610"/>
      <c r="BK21" s="610"/>
      <c r="BL21" s="610"/>
      <c r="BM21" s="610"/>
      <c r="BN21" s="610"/>
      <c r="BO21" s="610"/>
      <c r="BP21" s="610"/>
      <c r="BQ21" s="610"/>
      <c r="BR21" s="610"/>
      <c r="BS21" s="610"/>
      <c r="BT21" s="610"/>
      <c r="BU21" s="610"/>
      <c r="BV21" s="610"/>
      <c r="BW21" s="610"/>
      <c r="BX21" s="610"/>
      <c r="BY21" s="610"/>
      <c r="BZ21" s="610"/>
      <c r="CA21" s="610"/>
      <c r="CB21" s="610"/>
      <c r="CC21" s="610"/>
      <c r="CD21" s="610"/>
      <c r="CE21" s="610"/>
      <c r="CF21" s="610"/>
      <c r="CG21" s="610"/>
      <c r="CH21" s="610"/>
      <c r="CI21" s="610"/>
      <c r="CJ21" s="610"/>
      <c r="CK21" s="610"/>
      <c r="CL21" s="610"/>
      <c r="CM21" s="610"/>
      <c r="CN21" s="610"/>
      <c r="CO21" s="610"/>
      <c r="CP21" s="610"/>
      <c r="CQ21" s="610"/>
      <c r="CR21" s="610"/>
      <c r="CS21" s="610"/>
      <c r="CT21" s="610"/>
      <c r="CU21" s="610"/>
      <c r="CV21" s="610"/>
      <c r="CW21" s="610"/>
      <c r="CX21" s="610"/>
      <c r="CY21" s="610"/>
      <c r="CZ21" s="610"/>
      <c r="DA21" s="610"/>
      <c r="DB21" s="610"/>
      <c r="DC21" s="610"/>
      <c r="DD21" s="610"/>
      <c r="DE21" s="610"/>
      <c r="DF21" s="610"/>
      <c r="DG21" s="610"/>
      <c r="DH21" s="610"/>
      <c r="DI21" s="610"/>
      <c r="DJ21" s="610"/>
      <c r="DK21" s="610"/>
      <c r="DL21" s="610"/>
      <c r="DM21" s="610"/>
      <c r="DN21" s="610"/>
      <c r="DO21" s="610"/>
      <c r="DP21" s="610"/>
      <c r="DQ21" s="610"/>
      <c r="DR21" s="610"/>
      <c r="DS21" s="610"/>
      <c r="DT21" s="610"/>
      <c r="DU21" s="610"/>
      <c r="DV21" s="610"/>
      <c r="DW21" s="610"/>
      <c r="DX21" s="610"/>
      <c r="DY21" s="610"/>
      <c r="DZ21" s="610"/>
      <c r="EA21" s="610"/>
      <c r="EB21" s="610"/>
      <c r="EC21" s="610"/>
      <c r="ED21" s="610"/>
      <c r="EE21" s="610"/>
      <c r="EF21" s="610"/>
      <c r="EG21" s="610"/>
      <c r="EH21" s="610"/>
      <c r="EI21" s="610"/>
      <c r="EJ21" s="610"/>
      <c r="EK21" s="610"/>
      <c r="EL21" s="610"/>
      <c r="EM21" s="610"/>
      <c r="EN21" s="610"/>
      <c r="EO21" s="610"/>
      <c r="EP21" s="610"/>
      <c r="EQ21" s="610"/>
      <c r="ER21" s="610"/>
      <c r="ES21" s="610"/>
      <c r="ET21" s="610"/>
      <c r="EU21" s="610"/>
      <c r="EV21" s="610"/>
      <c r="EW21" s="610"/>
      <c r="EX21" s="610"/>
      <c r="EY21" s="610"/>
      <c r="EZ21" s="610"/>
      <c r="FA21" s="610"/>
      <c r="FB21" s="610"/>
      <c r="FC21" s="610"/>
      <c r="FD21" s="610"/>
      <c r="FE21" s="610"/>
      <c r="FF21" s="610"/>
      <c r="FG21" s="610"/>
      <c r="FH21" s="610"/>
      <c r="FI21" s="610"/>
      <c r="FJ21" s="610"/>
      <c r="FK21" s="610"/>
      <c r="FL21" s="610"/>
      <c r="FM21" s="610"/>
      <c r="FN21" s="610"/>
      <c r="FO21" s="610"/>
      <c r="FP21" s="610"/>
      <c r="FQ21" s="610"/>
      <c r="FR21" s="610"/>
      <c r="FS21" s="610"/>
      <c r="FT21" s="610"/>
      <c r="FU21" s="610"/>
      <c r="FV21" s="610"/>
      <c r="FW21" s="610"/>
      <c r="FX21" s="610"/>
      <c r="FY21" s="610"/>
      <c r="FZ21" s="610"/>
      <c r="GA21" s="610"/>
      <c r="GB21" s="610"/>
      <c r="GC21" s="610"/>
      <c r="GD21" s="610"/>
      <c r="GE21" s="610"/>
      <c r="GF21" s="610"/>
      <c r="GG21" s="610"/>
      <c r="GH21" s="610"/>
      <c r="GI21" s="610"/>
    </row>
    <row r="22" spans="1:191" s="562" customFormat="1" ht="39.75" customHeight="1" x14ac:dyDescent="0.2">
      <c r="A22" s="480">
        <v>14</v>
      </c>
      <c r="B22" s="430" t="s">
        <v>190</v>
      </c>
      <c r="C22" s="429" t="s">
        <v>1272</v>
      </c>
      <c r="D22" s="432" t="s">
        <v>1247</v>
      </c>
      <c r="E22" s="683">
        <f t="shared" si="3"/>
        <v>2.5500000000000003</v>
      </c>
      <c r="F22" s="513">
        <v>0.22</v>
      </c>
      <c r="G22" s="432"/>
      <c r="H22" s="432"/>
      <c r="I22" s="513">
        <v>2.33</v>
      </c>
      <c r="J22" s="689"/>
      <c r="K22" s="689"/>
      <c r="L22" s="618"/>
      <c r="M22" s="429"/>
      <c r="N22" s="429"/>
      <c r="O22" s="429"/>
      <c r="P22" s="429"/>
      <c r="Q22" s="429"/>
      <c r="R22" s="429"/>
      <c r="S22" s="429"/>
      <c r="T22" s="618"/>
      <c r="U22" s="584"/>
      <c r="V22" s="429"/>
      <c r="W22" s="429"/>
      <c r="X22" s="429"/>
      <c r="Y22" s="429"/>
      <c r="Z22" s="485"/>
      <c r="AA22" s="485"/>
      <c r="AB22" s="485"/>
      <c r="AC22" s="429"/>
      <c r="AD22" s="584"/>
      <c r="AE22" s="584"/>
      <c r="AF22" s="429"/>
      <c r="AG22" s="429"/>
      <c r="AH22" s="429"/>
      <c r="AI22" s="429"/>
      <c r="AJ22" s="584"/>
      <c r="AK22" s="584"/>
      <c r="AL22" s="429"/>
      <c r="AM22" s="584"/>
      <c r="AN22" s="429"/>
      <c r="AO22" s="584"/>
      <c r="AP22" s="429"/>
      <c r="AQ22" s="429"/>
      <c r="AR22" s="429"/>
      <c r="AS22" s="429"/>
      <c r="AT22" s="429"/>
      <c r="AU22" s="429"/>
      <c r="AV22" s="616"/>
      <c r="AW22" s="610"/>
      <c r="AX22" s="610"/>
      <c r="AY22" s="610"/>
      <c r="AZ22" s="464">
        <f t="shared" si="1"/>
        <v>2.5500000000000003</v>
      </c>
      <c r="BA22" s="464">
        <f t="shared" si="2"/>
        <v>0</v>
      </c>
      <c r="BB22" s="610"/>
      <c r="BC22" s="610"/>
      <c r="BD22" s="610"/>
      <c r="BE22" s="610"/>
      <c r="BF22" s="610"/>
      <c r="BG22" s="610"/>
      <c r="BH22" s="610"/>
      <c r="BI22" s="610"/>
      <c r="BJ22" s="610"/>
      <c r="BK22" s="610"/>
      <c r="BL22" s="610"/>
      <c r="BM22" s="610"/>
      <c r="BN22" s="610"/>
      <c r="BO22" s="610"/>
      <c r="BP22" s="610"/>
      <c r="BQ22" s="610"/>
      <c r="BR22" s="610"/>
      <c r="BS22" s="610"/>
      <c r="BT22" s="610"/>
      <c r="BU22" s="610"/>
      <c r="BV22" s="610"/>
      <c r="BW22" s="610"/>
      <c r="BX22" s="610"/>
      <c r="BY22" s="610"/>
      <c r="BZ22" s="610"/>
      <c r="CA22" s="610"/>
      <c r="CB22" s="610"/>
      <c r="CC22" s="610"/>
      <c r="CD22" s="610"/>
      <c r="CE22" s="610"/>
      <c r="CF22" s="610"/>
      <c r="CG22" s="610"/>
      <c r="CH22" s="610"/>
      <c r="CI22" s="610"/>
      <c r="CJ22" s="610"/>
      <c r="CK22" s="610"/>
      <c r="CL22" s="610"/>
      <c r="CM22" s="610"/>
      <c r="CN22" s="610"/>
      <c r="CO22" s="610"/>
      <c r="CP22" s="610"/>
      <c r="CQ22" s="610"/>
      <c r="CR22" s="610"/>
      <c r="CS22" s="610"/>
      <c r="CT22" s="610"/>
      <c r="CU22" s="610"/>
      <c r="CV22" s="610"/>
      <c r="CW22" s="610"/>
      <c r="CX22" s="610"/>
      <c r="CY22" s="610"/>
      <c r="CZ22" s="610"/>
      <c r="DA22" s="610"/>
      <c r="DB22" s="610"/>
      <c r="DC22" s="610"/>
      <c r="DD22" s="610"/>
      <c r="DE22" s="610"/>
      <c r="DF22" s="610"/>
      <c r="DG22" s="610"/>
      <c r="DH22" s="610"/>
      <c r="DI22" s="610"/>
      <c r="DJ22" s="610"/>
      <c r="DK22" s="610"/>
      <c r="DL22" s="610"/>
      <c r="DM22" s="610"/>
      <c r="DN22" s="610"/>
      <c r="DO22" s="610"/>
      <c r="DP22" s="610"/>
      <c r="DQ22" s="610"/>
      <c r="DR22" s="610"/>
      <c r="DS22" s="610"/>
      <c r="DT22" s="610"/>
      <c r="DU22" s="610"/>
      <c r="DV22" s="610"/>
      <c r="DW22" s="610"/>
      <c r="DX22" s="610"/>
      <c r="DY22" s="610"/>
      <c r="DZ22" s="610"/>
      <c r="EA22" s="610"/>
      <c r="EB22" s="610"/>
      <c r="EC22" s="610"/>
      <c r="ED22" s="610"/>
      <c r="EE22" s="610"/>
      <c r="EF22" s="610"/>
      <c r="EG22" s="610"/>
      <c r="EH22" s="610"/>
      <c r="EI22" s="610"/>
      <c r="EJ22" s="610"/>
      <c r="EK22" s="610"/>
      <c r="EL22" s="610"/>
      <c r="EM22" s="610"/>
      <c r="EN22" s="610"/>
      <c r="EO22" s="610"/>
      <c r="EP22" s="610"/>
      <c r="EQ22" s="610"/>
      <c r="ER22" s="610"/>
      <c r="ES22" s="610"/>
      <c r="ET22" s="610"/>
      <c r="EU22" s="610"/>
      <c r="EV22" s="610"/>
      <c r="EW22" s="610"/>
      <c r="EX22" s="610"/>
      <c r="EY22" s="610"/>
      <c r="EZ22" s="610"/>
      <c r="FA22" s="610"/>
      <c r="FB22" s="610"/>
      <c r="FC22" s="610"/>
      <c r="FD22" s="610"/>
      <c r="FE22" s="610"/>
      <c r="FF22" s="610"/>
      <c r="FG22" s="610"/>
      <c r="FH22" s="610"/>
      <c r="FI22" s="610"/>
      <c r="FJ22" s="610"/>
      <c r="FK22" s="610"/>
      <c r="FL22" s="610"/>
      <c r="FM22" s="610"/>
      <c r="FN22" s="610"/>
      <c r="FO22" s="610"/>
      <c r="FP22" s="610"/>
      <c r="FQ22" s="610"/>
      <c r="FR22" s="610"/>
      <c r="FS22" s="610"/>
      <c r="FT22" s="610"/>
      <c r="FU22" s="610"/>
      <c r="FV22" s="610"/>
      <c r="FW22" s="610"/>
      <c r="FX22" s="610"/>
      <c r="FY22" s="610"/>
      <c r="FZ22" s="610"/>
      <c r="GA22" s="610"/>
      <c r="GB22" s="610"/>
      <c r="GC22" s="610"/>
      <c r="GD22" s="610"/>
      <c r="GE22" s="610"/>
      <c r="GF22" s="610"/>
      <c r="GG22" s="610"/>
      <c r="GH22" s="610"/>
      <c r="GI22" s="610"/>
    </row>
    <row r="23" spans="1:191" s="614" customFormat="1" ht="82.5" customHeight="1" x14ac:dyDescent="0.2">
      <c r="A23" s="480">
        <v>15</v>
      </c>
      <c r="B23" s="430" t="s">
        <v>1348</v>
      </c>
      <c r="C23" s="429" t="s">
        <v>1272</v>
      </c>
      <c r="D23" s="432" t="s">
        <v>1247</v>
      </c>
      <c r="E23" s="683">
        <f t="shared" si="3"/>
        <v>9.86</v>
      </c>
      <c r="F23" s="513">
        <v>5</v>
      </c>
      <c r="G23" s="432"/>
      <c r="H23" s="432"/>
      <c r="I23" s="513">
        <v>4.8600000000000003</v>
      </c>
      <c r="J23" s="689"/>
      <c r="K23" s="689"/>
      <c r="L23" s="615"/>
      <c r="M23" s="616"/>
      <c r="N23" s="616"/>
      <c r="O23" s="616"/>
      <c r="P23" s="616"/>
      <c r="Q23" s="616"/>
      <c r="R23" s="616"/>
      <c r="S23" s="616"/>
      <c r="T23" s="615"/>
      <c r="U23" s="619"/>
      <c r="V23" s="616"/>
      <c r="W23" s="616"/>
      <c r="X23" s="616"/>
      <c r="Y23" s="616"/>
      <c r="Z23" s="528"/>
      <c r="AA23" s="528"/>
      <c r="AB23" s="528"/>
      <c r="AC23" s="616"/>
      <c r="AD23" s="619"/>
      <c r="AE23" s="619"/>
      <c r="AF23" s="616"/>
      <c r="AG23" s="616"/>
      <c r="AH23" s="616"/>
      <c r="AI23" s="616"/>
      <c r="AJ23" s="619"/>
      <c r="AK23" s="619"/>
      <c r="AL23" s="616"/>
      <c r="AM23" s="619"/>
      <c r="AN23" s="616"/>
      <c r="AO23" s="619"/>
      <c r="AP23" s="616"/>
      <c r="AQ23" s="616"/>
      <c r="AR23" s="616"/>
      <c r="AS23" s="616"/>
      <c r="AT23" s="616"/>
      <c r="AU23" s="616"/>
      <c r="AV23" s="616"/>
      <c r="AW23" s="617"/>
      <c r="AX23" s="617"/>
      <c r="AY23" s="617"/>
      <c r="AZ23" s="464">
        <f t="shared" si="1"/>
        <v>9.86</v>
      </c>
      <c r="BA23" s="464">
        <f t="shared" si="2"/>
        <v>0</v>
      </c>
      <c r="BB23" s="617"/>
      <c r="BC23" s="617"/>
      <c r="BD23" s="617"/>
      <c r="BE23" s="617"/>
      <c r="BF23" s="617"/>
      <c r="BG23" s="617"/>
      <c r="BH23" s="617"/>
      <c r="BI23" s="617"/>
      <c r="BJ23" s="617"/>
      <c r="BK23" s="617"/>
      <c r="BL23" s="617"/>
      <c r="BM23" s="617"/>
      <c r="BN23" s="617"/>
      <c r="BO23" s="617"/>
      <c r="BP23" s="617"/>
      <c r="BQ23" s="617"/>
      <c r="BR23" s="617"/>
      <c r="BS23" s="617"/>
      <c r="BT23" s="617"/>
      <c r="BU23" s="617"/>
      <c r="BV23" s="617"/>
      <c r="BW23" s="617"/>
      <c r="BX23" s="617"/>
      <c r="BY23" s="617"/>
      <c r="BZ23" s="617"/>
      <c r="CA23" s="617"/>
      <c r="CB23" s="617"/>
      <c r="CC23" s="617"/>
      <c r="CD23" s="617"/>
      <c r="CE23" s="617"/>
      <c r="CF23" s="617"/>
      <c r="CG23" s="617"/>
      <c r="CH23" s="617"/>
      <c r="CI23" s="617"/>
      <c r="CJ23" s="617"/>
      <c r="CK23" s="617"/>
      <c r="CL23" s="617"/>
      <c r="CM23" s="617"/>
      <c r="CN23" s="617"/>
      <c r="CO23" s="617"/>
      <c r="CP23" s="617"/>
      <c r="CQ23" s="617"/>
      <c r="CR23" s="617"/>
      <c r="CS23" s="617"/>
      <c r="CT23" s="617"/>
      <c r="CU23" s="617"/>
      <c r="CV23" s="617"/>
      <c r="CW23" s="617"/>
      <c r="CX23" s="617"/>
      <c r="CY23" s="617"/>
      <c r="CZ23" s="617"/>
      <c r="DA23" s="617"/>
      <c r="DB23" s="617"/>
      <c r="DC23" s="617"/>
      <c r="DD23" s="617"/>
      <c r="DE23" s="617"/>
      <c r="DF23" s="617"/>
      <c r="DG23" s="617"/>
      <c r="DH23" s="617"/>
      <c r="DI23" s="617"/>
      <c r="DJ23" s="617"/>
      <c r="DK23" s="617"/>
      <c r="DL23" s="617"/>
      <c r="DM23" s="617"/>
      <c r="DN23" s="617"/>
      <c r="DO23" s="617"/>
      <c r="DP23" s="617"/>
      <c r="DQ23" s="617"/>
      <c r="DR23" s="617"/>
      <c r="DS23" s="617"/>
      <c r="DT23" s="617"/>
      <c r="DU23" s="617"/>
      <c r="DV23" s="617"/>
      <c r="DW23" s="617"/>
      <c r="DX23" s="617"/>
      <c r="DY23" s="617"/>
      <c r="DZ23" s="617"/>
      <c r="EA23" s="617"/>
      <c r="EB23" s="617"/>
      <c r="EC23" s="617"/>
      <c r="ED23" s="617"/>
      <c r="EE23" s="617"/>
      <c r="EF23" s="617"/>
      <c r="EG23" s="617"/>
      <c r="EH23" s="617"/>
      <c r="EI23" s="617"/>
      <c r="EJ23" s="617"/>
      <c r="EK23" s="617"/>
      <c r="EL23" s="617"/>
      <c r="EM23" s="617"/>
      <c r="EN23" s="617"/>
      <c r="EO23" s="617"/>
      <c r="EP23" s="617"/>
      <c r="EQ23" s="617"/>
      <c r="ER23" s="617"/>
      <c r="ES23" s="617"/>
      <c r="ET23" s="617"/>
      <c r="EU23" s="617"/>
      <c r="EV23" s="617"/>
      <c r="EW23" s="617"/>
      <c r="EX23" s="617"/>
      <c r="EY23" s="617"/>
      <c r="EZ23" s="617"/>
      <c r="FA23" s="617"/>
      <c r="FB23" s="617"/>
      <c r="FC23" s="617"/>
      <c r="FD23" s="617"/>
      <c r="FE23" s="617"/>
      <c r="FF23" s="617"/>
      <c r="FG23" s="617"/>
      <c r="FH23" s="617"/>
      <c r="FI23" s="617"/>
      <c r="FJ23" s="617"/>
      <c r="FK23" s="617"/>
      <c r="FL23" s="617"/>
      <c r="FM23" s="617"/>
      <c r="FN23" s="617"/>
      <c r="FO23" s="617"/>
      <c r="FP23" s="617"/>
      <c r="FQ23" s="617"/>
      <c r="FR23" s="617"/>
      <c r="FS23" s="617"/>
      <c r="FT23" s="617"/>
      <c r="FU23" s="617"/>
      <c r="FV23" s="617"/>
      <c r="FW23" s="617"/>
      <c r="FX23" s="617"/>
      <c r="FY23" s="617"/>
      <c r="FZ23" s="617"/>
      <c r="GA23" s="617"/>
      <c r="GB23" s="617"/>
      <c r="GC23" s="617"/>
      <c r="GD23" s="617"/>
      <c r="GE23" s="617"/>
      <c r="GF23" s="617"/>
      <c r="GG23" s="617"/>
      <c r="GH23" s="617"/>
      <c r="GI23" s="617"/>
    </row>
    <row r="24" spans="1:191" s="537" customFormat="1" ht="63" customHeight="1" x14ac:dyDescent="0.2">
      <c r="A24" s="480">
        <v>16</v>
      </c>
      <c r="B24" s="432" t="s">
        <v>145</v>
      </c>
      <c r="C24" s="429" t="s">
        <v>1272</v>
      </c>
      <c r="D24" s="432" t="s">
        <v>1247</v>
      </c>
      <c r="E24" s="683">
        <f t="shared" ref="E24:E40" si="4">F24+G24+H24+I24</f>
        <v>4</v>
      </c>
      <c r="F24" s="513">
        <v>3</v>
      </c>
      <c r="G24" s="513"/>
      <c r="H24" s="513"/>
      <c r="I24" s="513">
        <f>SUM(L24:AV24)</f>
        <v>1</v>
      </c>
      <c r="J24" s="689"/>
      <c r="K24" s="689">
        <v>4</v>
      </c>
      <c r="L24" s="536">
        <v>1</v>
      </c>
      <c r="R24" s="538"/>
      <c r="S24" s="538"/>
      <c r="T24" s="539"/>
      <c r="U24" s="540"/>
      <c r="Z24" s="485">
        <v>0</v>
      </c>
      <c r="AA24" s="485"/>
      <c r="AB24" s="485"/>
      <c r="AD24" s="540"/>
      <c r="AE24" s="540"/>
      <c r="AJ24" s="540"/>
      <c r="AK24" s="540"/>
      <c r="AM24" s="540"/>
      <c r="AO24" s="540"/>
      <c r="AV24" s="559"/>
      <c r="AW24" s="537">
        <v>3</v>
      </c>
      <c r="AZ24" s="464">
        <f t="shared" si="1"/>
        <v>4</v>
      </c>
      <c r="BA24" s="464">
        <f t="shared" si="2"/>
        <v>0</v>
      </c>
    </row>
    <row r="25" spans="1:191" s="459" customFormat="1" ht="40.5" customHeight="1" x14ac:dyDescent="0.2">
      <c r="A25" s="480">
        <v>17</v>
      </c>
      <c r="B25" s="430" t="s">
        <v>148</v>
      </c>
      <c r="C25" s="429" t="s">
        <v>1272</v>
      </c>
      <c r="D25" s="432" t="s">
        <v>1247</v>
      </c>
      <c r="E25" s="683">
        <f t="shared" si="4"/>
        <v>3.9</v>
      </c>
      <c r="F25" s="513">
        <v>2</v>
      </c>
      <c r="G25" s="513"/>
      <c r="H25" s="513"/>
      <c r="I25" s="513">
        <f>SUM(L25:AV25)</f>
        <v>1.9</v>
      </c>
      <c r="J25" s="733"/>
      <c r="K25" s="733"/>
      <c r="L25" s="502"/>
      <c r="M25" s="493"/>
      <c r="N25" s="537"/>
      <c r="O25" s="537">
        <v>0.8</v>
      </c>
      <c r="P25" s="537"/>
      <c r="Q25" s="537"/>
      <c r="R25" s="538"/>
      <c r="S25" s="538"/>
      <c r="T25" s="539"/>
      <c r="U25" s="540"/>
      <c r="W25" s="541"/>
      <c r="X25" s="541"/>
      <c r="Z25" s="485">
        <v>0.2</v>
      </c>
      <c r="AA25" s="542">
        <f>SUM(AB25:AL25)</f>
        <v>0.2</v>
      </c>
      <c r="AB25" s="543">
        <v>0.2</v>
      </c>
      <c r="AD25" s="544"/>
      <c r="AE25" s="544"/>
      <c r="AF25" s="541"/>
      <c r="AG25" s="541"/>
      <c r="AH25" s="541"/>
      <c r="AI25" s="541"/>
      <c r="AJ25" s="544"/>
      <c r="AK25" s="544"/>
      <c r="AL25" s="541"/>
      <c r="AM25" s="540"/>
      <c r="AO25" s="544"/>
      <c r="AP25" s="541"/>
      <c r="AQ25" s="541"/>
      <c r="AR25" s="541"/>
      <c r="AS25" s="541"/>
      <c r="AT25" s="541">
        <v>0.5</v>
      </c>
      <c r="AU25" s="541"/>
      <c r="AV25" s="620"/>
      <c r="AW25" s="459">
        <v>4</v>
      </c>
      <c r="AZ25" s="464">
        <f t="shared" si="1"/>
        <v>3.9</v>
      </c>
      <c r="BA25" s="464">
        <f t="shared" si="2"/>
        <v>0</v>
      </c>
    </row>
    <row r="26" spans="1:191" s="549" customFormat="1" ht="79.5" customHeight="1" x14ac:dyDescent="0.2">
      <c r="A26" s="480">
        <v>18</v>
      </c>
      <c r="B26" s="430" t="s">
        <v>0</v>
      </c>
      <c r="C26" s="430" t="s">
        <v>1276</v>
      </c>
      <c r="D26" s="432" t="s">
        <v>1247</v>
      </c>
      <c r="E26" s="683">
        <f t="shared" si="4"/>
        <v>14</v>
      </c>
      <c r="F26" s="513">
        <v>8</v>
      </c>
      <c r="G26" s="432"/>
      <c r="H26" s="514"/>
      <c r="I26" s="513">
        <v>6</v>
      </c>
      <c r="J26" s="689"/>
      <c r="K26" s="689">
        <v>5</v>
      </c>
      <c r="L26" s="545"/>
      <c r="M26" s="546"/>
      <c r="N26" s="546"/>
      <c r="O26" s="546">
        <v>4.5999999999999996</v>
      </c>
      <c r="P26" s="546"/>
      <c r="Q26" s="546"/>
      <c r="R26" s="547"/>
      <c r="S26" s="548"/>
      <c r="T26" s="547"/>
      <c r="U26" s="547"/>
      <c r="W26" s="548"/>
      <c r="X26" s="548"/>
      <c r="Z26" s="528">
        <v>0.05</v>
      </c>
      <c r="AA26" s="550">
        <v>0.05</v>
      </c>
      <c r="AB26" s="551"/>
      <c r="AD26" s="548"/>
      <c r="AE26" s="548"/>
      <c r="AF26" s="548"/>
      <c r="AG26" s="548"/>
      <c r="AH26" s="548"/>
      <c r="AI26" s="548"/>
      <c r="AJ26" s="548"/>
      <c r="AK26" s="548"/>
      <c r="AL26" s="548"/>
      <c r="AM26" s="547"/>
      <c r="AO26" s="548"/>
      <c r="AP26" s="548"/>
      <c r="AQ26" s="548"/>
      <c r="AR26" s="548"/>
      <c r="AS26" s="548"/>
      <c r="AT26" s="548"/>
      <c r="AU26" s="548"/>
      <c r="AV26" s="548"/>
      <c r="AW26" s="549">
        <v>5</v>
      </c>
      <c r="AZ26" s="464">
        <f t="shared" si="1"/>
        <v>14</v>
      </c>
      <c r="BA26" s="464">
        <f t="shared" si="2"/>
        <v>0</v>
      </c>
    </row>
    <row r="27" spans="1:191" s="555" customFormat="1" ht="44.25" customHeight="1" x14ac:dyDescent="0.2">
      <c r="A27" s="480">
        <v>19</v>
      </c>
      <c r="B27" s="430" t="s">
        <v>1328</v>
      </c>
      <c r="C27" s="430" t="s">
        <v>1276</v>
      </c>
      <c r="D27" s="432" t="s">
        <v>1247</v>
      </c>
      <c r="E27" s="683">
        <f t="shared" si="4"/>
        <v>12.530000000000001</v>
      </c>
      <c r="F27" s="513">
        <v>5.46</v>
      </c>
      <c r="G27" s="432"/>
      <c r="H27" s="514"/>
      <c r="I27" s="513">
        <f>SUM(L27:AV27)</f>
        <v>7.07</v>
      </c>
      <c r="J27" s="724"/>
      <c r="K27" s="724"/>
      <c r="L27" s="552"/>
      <c r="M27" s="553"/>
      <c r="N27" s="553"/>
      <c r="O27" s="553">
        <v>4.45</v>
      </c>
      <c r="P27" s="553"/>
      <c r="Q27" s="553"/>
      <c r="R27" s="554"/>
      <c r="S27" s="554"/>
      <c r="T27" s="554"/>
      <c r="U27" s="554"/>
      <c r="W27" s="554"/>
      <c r="X27" s="554"/>
      <c r="Z27" s="485">
        <v>1.31</v>
      </c>
      <c r="AA27" s="556">
        <v>0.66</v>
      </c>
      <c r="AB27" s="556">
        <v>0.65</v>
      </c>
      <c r="AD27" s="554"/>
      <c r="AE27" s="554"/>
      <c r="AF27" s="554"/>
      <c r="AG27" s="554"/>
      <c r="AH27" s="554"/>
      <c r="AI27" s="554"/>
      <c r="AJ27" s="554"/>
      <c r="AK27" s="554"/>
      <c r="AL27" s="554"/>
      <c r="AM27" s="554"/>
      <c r="AO27" s="554"/>
      <c r="AP27" s="554"/>
      <c r="AQ27" s="554"/>
      <c r="AR27" s="554"/>
      <c r="AS27" s="554"/>
      <c r="AT27" s="554"/>
      <c r="AU27" s="554"/>
      <c r="AV27" s="621"/>
      <c r="AZ27" s="464">
        <f t="shared" si="1"/>
        <v>12.530000000000001</v>
      </c>
      <c r="BA27" s="464">
        <f t="shared" si="2"/>
        <v>0</v>
      </c>
    </row>
    <row r="28" spans="1:191" s="557" customFormat="1" ht="42.75" customHeight="1" x14ac:dyDescent="0.2">
      <c r="A28" s="480">
        <v>20</v>
      </c>
      <c r="B28" s="432" t="s">
        <v>1</v>
      </c>
      <c r="C28" s="430" t="s">
        <v>1276</v>
      </c>
      <c r="D28" s="432" t="s">
        <v>1247</v>
      </c>
      <c r="E28" s="683">
        <f t="shared" si="4"/>
        <v>4.3</v>
      </c>
      <c r="F28" s="513">
        <v>3.5</v>
      </c>
      <c r="G28" s="513"/>
      <c r="H28" s="513"/>
      <c r="I28" s="513">
        <v>0.8</v>
      </c>
      <c r="J28" s="689"/>
      <c r="K28" s="689">
        <v>6</v>
      </c>
      <c r="L28" s="536"/>
      <c r="M28" s="537"/>
      <c r="N28" s="537"/>
      <c r="O28" s="537"/>
      <c r="P28" s="537"/>
      <c r="Q28" s="537"/>
      <c r="R28" s="537"/>
      <c r="S28" s="537"/>
      <c r="T28" s="537"/>
      <c r="U28" s="537"/>
      <c r="W28" s="537"/>
      <c r="X28" s="537"/>
      <c r="Z28" s="485">
        <v>0</v>
      </c>
      <c r="AA28" s="489"/>
      <c r="AB28" s="489"/>
      <c r="AD28" s="537"/>
      <c r="AE28" s="537"/>
      <c r="AF28" s="537"/>
      <c r="AG28" s="537"/>
      <c r="AH28" s="537"/>
      <c r="AI28" s="537"/>
      <c r="AJ28" s="537"/>
      <c r="AK28" s="537"/>
      <c r="AL28" s="537"/>
      <c r="AM28" s="537"/>
      <c r="AO28" s="537"/>
      <c r="AP28" s="537"/>
      <c r="AQ28" s="537"/>
      <c r="AR28" s="537"/>
      <c r="AS28" s="537"/>
      <c r="AT28" s="537"/>
      <c r="AU28" s="537"/>
      <c r="AV28" s="559"/>
      <c r="AW28" s="557">
        <v>6</v>
      </c>
      <c r="AZ28" s="464">
        <f t="shared" si="1"/>
        <v>4.3</v>
      </c>
      <c r="BA28" s="464">
        <f t="shared" si="2"/>
        <v>0</v>
      </c>
    </row>
    <row r="29" spans="1:191" s="557" customFormat="1" ht="62.25" customHeight="1" x14ac:dyDescent="0.2">
      <c r="A29" s="480">
        <v>21</v>
      </c>
      <c r="B29" s="432" t="s">
        <v>191</v>
      </c>
      <c r="C29" s="430" t="s">
        <v>270</v>
      </c>
      <c r="D29" s="432" t="s">
        <v>1247</v>
      </c>
      <c r="E29" s="683">
        <f t="shared" si="4"/>
        <v>8.5</v>
      </c>
      <c r="F29" s="513">
        <v>8</v>
      </c>
      <c r="G29" s="513"/>
      <c r="H29" s="513"/>
      <c r="I29" s="513">
        <v>0.5</v>
      </c>
      <c r="J29" s="689"/>
      <c r="K29" s="689">
        <v>7</v>
      </c>
      <c r="L29" s="536"/>
      <c r="M29" s="537"/>
      <c r="N29" s="537"/>
      <c r="O29" s="537"/>
      <c r="P29" s="537"/>
      <c r="Q29" s="537"/>
      <c r="R29" s="537"/>
      <c r="S29" s="537"/>
      <c r="T29" s="537"/>
      <c r="U29" s="537"/>
      <c r="W29" s="537"/>
      <c r="X29" s="537"/>
      <c r="Z29" s="485"/>
      <c r="AA29" s="489"/>
      <c r="AB29" s="489"/>
      <c r="AD29" s="537"/>
      <c r="AE29" s="537"/>
      <c r="AF29" s="537"/>
      <c r="AG29" s="537"/>
      <c r="AH29" s="537"/>
      <c r="AI29" s="537"/>
      <c r="AJ29" s="537"/>
      <c r="AK29" s="537"/>
      <c r="AL29" s="537"/>
      <c r="AM29" s="537"/>
      <c r="AO29" s="537"/>
      <c r="AP29" s="537"/>
      <c r="AQ29" s="537"/>
      <c r="AR29" s="537"/>
      <c r="AS29" s="537"/>
      <c r="AT29" s="537"/>
      <c r="AU29" s="537"/>
      <c r="AV29" s="559"/>
      <c r="AZ29" s="464"/>
      <c r="BA29" s="464"/>
    </row>
    <row r="30" spans="1:191" s="560" customFormat="1" ht="42.75" customHeight="1" x14ac:dyDescent="0.2">
      <c r="A30" s="480">
        <v>22</v>
      </c>
      <c r="B30" s="432" t="s">
        <v>1323</v>
      </c>
      <c r="C30" s="430" t="s">
        <v>270</v>
      </c>
      <c r="D30" s="432" t="s">
        <v>1247</v>
      </c>
      <c r="E30" s="683">
        <f t="shared" si="4"/>
        <v>10.5</v>
      </c>
      <c r="F30" s="513">
        <v>9.48</v>
      </c>
      <c r="G30" s="513"/>
      <c r="H30" s="513"/>
      <c r="I30" s="513">
        <v>1.02</v>
      </c>
      <c r="J30" s="689"/>
      <c r="K30" s="689"/>
      <c r="L30" s="558"/>
      <c r="M30" s="559"/>
      <c r="N30" s="559"/>
      <c r="O30" s="559"/>
      <c r="P30" s="559"/>
      <c r="Q30" s="559"/>
      <c r="R30" s="559"/>
      <c r="S30" s="559"/>
      <c r="T30" s="559"/>
      <c r="U30" s="559"/>
      <c r="W30" s="559"/>
      <c r="X30" s="559"/>
      <c r="Z30" s="528"/>
      <c r="AA30" s="551"/>
      <c r="AB30" s="551"/>
      <c r="AD30" s="559"/>
      <c r="AE30" s="559"/>
      <c r="AF30" s="559"/>
      <c r="AG30" s="559"/>
      <c r="AH30" s="559"/>
      <c r="AI30" s="559"/>
      <c r="AJ30" s="559"/>
      <c r="AK30" s="559"/>
      <c r="AL30" s="559"/>
      <c r="AM30" s="559"/>
      <c r="AO30" s="559"/>
      <c r="AP30" s="559"/>
      <c r="AQ30" s="559"/>
      <c r="AR30" s="559"/>
      <c r="AS30" s="559"/>
      <c r="AT30" s="559"/>
      <c r="AU30" s="559"/>
      <c r="AV30" s="559"/>
      <c r="AW30" s="560">
        <v>7</v>
      </c>
      <c r="AZ30" s="464">
        <f t="shared" si="1"/>
        <v>10.5</v>
      </c>
      <c r="BA30" s="464">
        <f t="shared" si="2"/>
        <v>0</v>
      </c>
    </row>
    <row r="31" spans="1:191" s="557" customFormat="1" ht="44.25" customHeight="1" x14ac:dyDescent="0.2">
      <c r="A31" s="480">
        <v>23</v>
      </c>
      <c r="B31" s="432" t="s">
        <v>2</v>
      </c>
      <c r="C31" s="430" t="s">
        <v>270</v>
      </c>
      <c r="D31" s="432" t="s">
        <v>1247</v>
      </c>
      <c r="E31" s="683">
        <f t="shared" si="4"/>
        <v>10.039999999999999</v>
      </c>
      <c r="F31" s="513">
        <v>9</v>
      </c>
      <c r="G31" s="513"/>
      <c r="H31" s="513"/>
      <c r="I31" s="513">
        <v>1.04</v>
      </c>
      <c r="J31" s="689"/>
      <c r="K31" s="689">
        <v>8</v>
      </c>
      <c r="L31" s="536"/>
      <c r="M31" s="537"/>
      <c r="N31" s="537"/>
      <c r="O31" s="537"/>
      <c r="P31" s="537"/>
      <c r="Q31" s="537"/>
      <c r="R31" s="537"/>
      <c r="S31" s="537"/>
      <c r="T31" s="537"/>
      <c r="U31" s="537"/>
      <c r="W31" s="537"/>
      <c r="X31" s="537"/>
      <c r="Z31" s="485"/>
      <c r="AA31" s="489"/>
      <c r="AB31" s="489"/>
      <c r="AD31" s="537"/>
      <c r="AE31" s="537"/>
      <c r="AF31" s="537"/>
      <c r="AG31" s="537"/>
      <c r="AH31" s="537"/>
      <c r="AI31" s="537"/>
      <c r="AJ31" s="537"/>
      <c r="AK31" s="537"/>
      <c r="AL31" s="537"/>
      <c r="AM31" s="537"/>
      <c r="AO31" s="537"/>
      <c r="AP31" s="537"/>
      <c r="AQ31" s="537"/>
      <c r="AR31" s="537"/>
      <c r="AS31" s="537"/>
      <c r="AT31" s="537"/>
      <c r="AU31" s="537"/>
      <c r="AV31" s="537"/>
      <c r="AW31" s="557">
        <v>8</v>
      </c>
      <c r="AZ31" s="464">
        <f t="shared" si="1"/>
        <v>10.039999999999999</v>
      </c>
      <c r="BA31" s="464">
        <f t="shared" si="2"/>
        <v>0</v>
      </c>
    </row>
    <row r="32" spans="1:191" s="557" customFormat="1" ht="36" x14ac:dyDescent="0.2">
      <c r="A32" s="480">
        <v>24</v>
      </c>
      <c r="B32" s="430" t="s">
        <v>1282</v>
      </c>
      <c r="C32" s="431" t="s">
        <v>1277</v>
      </c>
      <c r="D32" s="432" t="s">
        <v>1247</v>
      </c>
      <c r="E32" s="683">
        <f t="shared" si="4"/>
        <v>4.71</v>
      </c>
      <c r="F32" s="513">
        <v>2.5099999999999998</v>
      </c>
      <c r="G32" s="513"/>
      <c r="H32" s="513"/>
      <c r="I32" s="513">
        <v>2.2000000000000002</v>
      </c>
      <c r="J32" s="689"/>
      <c r="K32" s="689"/>
      <c r="L32" s="536"/>
      <c r="M32" s="537"/>
      <c r="N32" s="537"/>
      <c r="O32" s="537"/>
      <c r="P32" s="537"/>
      <c r="Q32" s="537"/>
      <c r="R32" s="537"/>
      <c r="S32" s="537"/>
      <c r="T32" s="537"/>
      <c r="U32" s="537"/>
      <c r="W32" s="537"/>
      <c r="X32" s="537"/>
      <c r="Z32" s="485">
        <v>0.16</v>
      </c>
      <c r="AA32" s="561">
        <v>0.1</v>
      </c>
      <c r="AB32" s="1">
        <v>0.06</v>
      </c>
      <c r="AD32" s="537"/>
      <c r="AE32" s="537"/>
      <c r="AF32" s="537"/>
      <c r="AG32" s="537"/>
      <c r="AH32" s="537"/>
      <c r="AI32" s="537"/>
      <c r="AJ32" s="537"/>
      <c r="AK32" s="537"/>
      <c r="AL32" s="537"/>
      <c r="AM32" s="537"/>
      <c r="AO32" s="537"/>
      <c r="AP32" s="537"/>
      <c r="AQ32" s="537"/>
      <c r="AR32" s="537"/>
      <c r="AS32" s="537"/>
      <c r="AT32" s="537"/>
      <c r="AU32" s="537"/>
      <c r="AV32" s="537"/>
      <c r="AZ32" s="464">
        <f t="shared" si="1"/>
        <v>4.71</v>
      </c>
      <c r="BA32" s="464">
        <f t="shared" si="2"/>
        <v>0</v>
      </c>
    </row>
    <row r="33" spans="1:61" s="557" customFormat="1" ht="45" customHeight="1" x14ac:dyDescent="0.2">
      <c r="A33" s="480">
        <v>25</v>
      </c>
      <c r="B33" s="430" t="s">
        <v>3</v>
      </c>
      <c r="C33" s="431" t="s">
        <v>1277</v>
      </c>
      <c r="D33" s="432" t="s">
        <v>1247</v>
      </c>
      <c r="E33" s="683">
        <f t="shared" si="4"/>
        <v>1.2</v>
      </c>
      <c r="F33" s="513">
        <v>1</v>
      </c>
      <c r="G33" s="513"/>
      <c r="H33" s="513"/>
      <c r="I33" s="513">
        <f>SUM(L33:AV33)</f>
        <v>0.2</v>
      </c>
      <c r="J33" s="689"/>
      <c r="K33" s="689">
        <v>9</v>
      </c>
      <c r="L33" s="536"/>
      <c r="M33" s="537"/>
      <c r="N33" s="537"/>
      <c r="O33" s="429">
        <v>0.2</v>
      </c>
      <c r="P33" s="429"/>
      <c r="Q33" s="429"/>
      <c r="R33" s="537"/>
      <c r="S33" s="537"/>
      <c r="T33" s="537"/>
      <c r="U33" s="537"/>
      <c r="W33" s="537"/>
      <c r="X33" s="537"/>
      <c r="Z33" s="485">
        <v>0</v>
      </c>
      <c r="AA33" s="489"/>
      <c r="AB33" s="489"/>
      <c r="AD33" s="537"/>
      <c r="AE33" s="537"/>
      <c r="AF33" s="537"/>
      <c r="AG33" s="537"/>
      <c r="AH33" s="537"/>
      <c r="AI33" s="537"/>
      <c r="AJ33" s="537"/>
      <c r="AK33" s="537"/>
      <c r="AL33" s="537"/>
      <c r="AM33" s="537"/>
      <c r="AO33" s="537"/>
      <c r="AP33" s="537"/>
      <c r="AQ33" s="537"/>
      <c r="AR33" s="537"/>
      <c r="AS33" s="537"/>
      <c r="AT33" s="537"/>
      <c r="AU33" s="537"/>
      <c r="AV33" s="537"/>
      <c r="AW33" s="557">
        <v>9</v>
      </c>
      <c r="AZ33" s="464">
        <f t="shared" si="1"/>
        <v>1.2</v>
      </c>
      <c r="BA33" s="464">
        <f t="shared" si="2"/>
        <v>0</v>
      </c>
    </row>
    <row r="34" spans="1:61" s="557" customFormat="1" ht="63" customHeight="1" x14ac:dyDescent="0.2">
      <c r="A34" s="480">
        <v>26</v>
      </c>
      <c r="B34" s="430" t="s">
        <v>1345</v>
      </c>
      <c r="C34" s="429" t="s">
        <v>1272</v>
      </c>
      <c r="D34" s="432" t="s">
        <v>1247</v>
      </c>
      <c r="E34" s="683">
        <f t="shared" si="4"/>
        <v>13</v>
      </c>
      <c r="F34" s="513">
        <v>9</v>
      </c>
      <c r="G34" s="513"/>
      <c r="H34" s="513"/>
      <c r="I34" s="513">
        <v>4</v>
      </c>
      <c r="J34" s="689"/>
      <c r="K34" s="689"/>
      <c r="L34" s="536"/>
      <c r="M34" s="537"/>
      <c r="N34" s="537"/>
      <c r="O34" s="429"/>
      <c r="P34" s="429"/>
      <c r="Q34" s="429"/>
      <c r="R34" s="537"/>
      <c r="S34" s="537"/>
      <c r="T34" s="537"/>
      <c r="U34" s="537"/>
      <c r="W34" s="537"/>
      <c r="X34" s="537"/>
      <c r="Z34" s="485">
        <v>0</v>
      </c>
      <c r="AA34" s="489"/>
      <c r="AB34" s="489"/>
      <c r="AD34" s="537"/>
      <c r="AE34" s="537"/>
      <c r="AF34" s="537"/>
      <c r="AG34" s="537"/>
      <c r="AH34" s="537"/>
      <c r="AI34" s="537"/>
      <c r="AJ34" s="537"/>
      <c r="AK34" s="537"/>
      <c r="AL34" s="537"/>
      <c r="AM34" s="537"/>
      <c r="AO34" s="537"/>
      <c r="AP34" s="537"/>
      <c r="AQ34" s="537"/>
      <c r="AR34" s="537"/>
      <c r="AS34" s="537"/>
      <c r="AT34" s="537"/>
      <c r="AU34" s="537"/>
      <c r="AV34" s="537"/>
      <c r="AZ34" s="464">
        <f t="shared" si="1"/>
        <v>13</v>
      </c>
      <c r="BA34" s="464">
        <f t="shared" si="2"/>
        <v>0</v>
      </c>
    </row>
    <row r="35" spans="1:61" s="557" customFormat="1" ht="36" x14ac:dyDescent="0.2">
      <c r="A35" s="480">
        <v>27</v>
      </c>
      <c r="B35" s="430" t="s">
        <v>409</v>
      </c>
      <c r="C35" s="431" t="s">
        <v>1278</v>
      </c>
      <c r="D35" s="432" t="s">
        <v>1247</v>
      </c>
      <c r="E35" s="683">
        <f t="shared" si="4"/>
        <v>0.5</v>
      </c>
      <c r="F35" s="513">
        <v>0.5</v>
      </c>
      <c r="G35" s="513"/>
      <c r="H35" s="513"/>
      <c r="I35" s="513">
        <f>SUM(L35:AV35)</f>
        <v>0</v>
      </c>
      <c r="J35" s="689"/>
      <c r="K35" s="689"/>
      <c r="L35" s="536"/>
      <c r="M35" s="537"/>
      <c r="N35" s="537"/>
      <c r="O35" s="429"/>
      <c r="P35" s="429"/>
      <c r="Q35" s="429"/>
      <c r="R35" s="537"/>
      <c r="S35" s="537"/>
      <c r="T35" s="537"/>
      <c r="U35" s="537"/>
      <c r="W35" s="537"/>
      <c r="X35" s="537"/>
      <c r="Z35" s="485">
        <v>0</v>
      </c>
      <c r="AA35" s="489"/>
      <c r="AB35" s="489"/>
      <c r="AD35" s="537"/>
      <c r="AE35" s="537"/>
      <c r="AF35" s="537"/>
      <c r="AG35" s="537"/>
      <c r="AH35" s="537"/>
      <c r="AI35" s="537"/>
      <c r="AJ35" s="537"/>
      <c r="AK35" s="537"/>
      <c r="AL35" s="537"/>
      <c r="AM35" s="537"/>
      <c r="AO35" s="537"/>
      <c r="AP35" s="537"/>
      <c r="AQ35" s="537"/>
      <c r="AR35" s="537"/>
      <c r="AS35" s="537"/>
      <c r="AT35" s="537"/>
      <c r="AU35" s="537"/>
      <c r="AV35" s="559"/>
      <c r="AZ35" s="464">
        <f t="shared" si="1"/>
        <v>0.5</v>
      </c>
      <c r="BA35" s="464">
        <f t="shared" si="2"/>
        <v>0</v>
      </c>
    </row>
    <row r="36" spans="1:61" s="562" customFormat="1" ht="36" x14ac:dyDescent="0.2">
      <c r="A36" s="480">
        <v>28</v>
      </c>
      <c r="B36" s="601" t="s">
        <v>70</v>
      </c>
      <c r="C36" s="430" t="s">
        <v>656</v>
      </c>
      <c r="D36" s="601" t="s">
        <v>1248</v>
      </c>
      <c r="E36" s="683">
        <f t="shared" si="4"/>
        <v>4</v>
      </c>
      <c r="F36" s="513">
        <v>3.8</v>
      </c>
      <c r="G36" s="432"/>
      <c r="H36" s="513"/>
      <c r="I36" s="513">
        <f>SUM(L36:AV36)</f>
        <v>0.2</v>
      </c>
      <c r="J36" s="689"/>
      <c r="K36" s="689"/>
      <c r="L36" s="618"/>
      <c r="M36" s="429"/>
      <c r="N36" s="601"/>
      <c r="O36" s="429"/>
      <c r="S36" s="601"/>
      <c r="T36" s="601"/>
      <c r="U36" s="601"/>
      <c r="V36" s="601"/>
      <c r="W36" s="601"/>
      <c r="X36" s="601"/>
      <c r="Y36" s="601"/>
      <c r="Z36" s="485">
        <v>0</v>
      </c>
      <c r="AA36" s="485"/>
      <c r="AB36" s="485"/>
      <c r="AC36" s="601"/>
      <c r="AD36" s="601"/>
      <c r="AE36" s="601"/>
      <c r="AF36" s="601"/>
      <c r="AG36" s="601"/>
      <c r="AH36" s="601"/>
      <c r="AI36" s="601"/>
      <c r="AJ36" s="601"/>
      <c r="AK36" s="601"/>
      <c r="AL36" s="601"/>
      <c r="AM36" s="601"/>
      <c r="AN36" s="601"/>
      <c r="AO36" s="601"/>
      <c r="AP36" s="601"/>
      <c r="AQ36" s="601"/>
      <c r="AR36" s="601"/>
      <c r="AS36" s="601"/>
      <c r="AT36" s="601">
        <v>0.2</v>
      </c>
      <c r="AU36" s="622"/>
      <c r="AV36" s="623"/>
      <c r="AW36" s="624"/>
      <c r="AX36" s="459"/>
      <c r="AY36" s="489"/>
      <c r="AZ36" s="464">
        <f t="shared" si="1"/>
        <v>4</v>
      </c>
      <c r="BA36" s="464">
        <f t="shared" si="2"/>
        <v>0</v>
      </c>
      <c r="BB36" s="489"/>
      <c r="BC36" s="489"/>
      <c r="BD36" s="489"/>
      <c r="BE36" s="489"/>
      <c r="BF36" s="489"/>
      <c r="BG36" s="489"/>
      <c r="BH36" s="489"/>
      <c r="BI36" s="489"/>
    </row>
    <row r="37" spans="1:61" s="562" customFormat="1" ht="42.75" customHeight="1" x14ac:dyDescent="0.2">
      <c r="A37" s="480">
        <v>29</v>
      </c>
      <c r="B37" s="601" t="s">
        <v>69</v>
      </c>
      <c r="C37" s="430" t="s">
        <v>656</v>
      </c>
      <c r="D37" s="601" t="s">
        <v>1248</v>
      </c>
      <c r="E37" s="683">
        <f t="shared" si="4"/>
        <v>6.3</v>
      </c>
      <c r="F37" s="513">
        <v>2</v>
      </c>
      <c r="G37" s="432"/>
      <c r="H37" s="513"/>
      <c r="I37" s="513">
        <v>4.3</v>
      </c>
      <c r="J37" s="689"/>
      <c r="K37" s="689">
        <v>10</v>
      </c>
      <c r="L37" s="618"/>
      <c r="M37" s="429"/>
      <c r="N37" s="601"/>
      <c r="O37" s="429"/>
      <c r="S37" s="601"/>
      <c r="T37" s="601"/>
      <c r="U37" s="601"/>
      <c r="V37" s="601"/>
      <c r="W37" s="601"/>
      <c r="X37" s="601"/>
      <c r="Y37" s="601"/>
      <c r="Z37" s="485"/>
      <c r="AA37" s="485"/>
      <c r="AB37" s="485"/>
      <c r="AC37" s="601"/>
      <c r="AD37" s="601"/>
      <c r="AE37" s="601"/>
      <c r="AF37" s="601"/>
      <c r="AG37" s="601"/>
      <c r="AH37" s="601"/>
      <c r="AI37" s="601"/>
      <c r="AJ37" s="601"/>
      <c r="AK37" s="601"/>
      <c r="AL37" s="601"/>
      <c r="AM37" s="601"/>
      <c r="AN37" s="601"/>
      <c r="AO37" s="601"/>
      <c r="AP37" s="601"/>
      <c r="AQ37" s="601"/>
      <c r="AR37" s="601"/>
      <c r="AS37" s="601"/>
      <c r="AT37" s="601"/>
      <c r="AU37" s="622"/>
      <c r="AV37" s="623"/>
      <c r="AW37" s="624"/>
      <c r="AX37" s="459"/>
      <c r="AY37" s="489"/>
      <c r="AZ37" s="464">
        <f t="shared" si="1"/>
        <v>6.3</v>
      </c>
      <c r="BA37" s="464">
        <f t="shared" si="2"/>
        <v>0</v>
      </c>
      <c r="BB37" s="489"/>
      <c r="BC37" s="489"/>
      <c r="BD37" s="489"/>
      <c r="BE37" s="489"/>
      <c r="BF37" s="489"/>
      <c r="BG37" s="489"/>
      <c r="BH37" s="489"/>
      <c r="BI37" s="489"/>
    </row>
    <row r="38" spans="1:61" s="562" customFormat="1" ht="58.5" customHeight="1" x14ac:dyDescent="0.2">
      <c r="A38" s="480">
        <v>30</v>
      </c>
      <c r="B38" s="433" t="s">
        <v>221</v>
      </c>
      <c r="C38" s="430" t="s">
        <v>1329</v>
      </c>
      <c r="D38" s="433" t="s">
        <v>1249</v>
      </c>
      <c r="E38" s="683">
        <f t="shared" si="4"/>
        <v>5</v>
      </c>
      <c r="F38" s="513">
        <v>5</v>
      </c>
      <c r="G38" s="513"/>
      <c r="H38" s="513"/>
      <c r="I38" s="513"/>
      <c r="J38" s="689"/>
      <c r="K38" s="689"/>
      <c r="L38" s="473"/>
      <c r="M38" s="428"/>
      <c r="N38" s="428"/>
      <c r="O38" s="428"/>
      <c r="P38" s="428"/>
      <c r="Q38" s="428"/>
      <c r="R38" s="428"/>
      <c r="S38" s="428"/>
      <c r="T38" s="428"/>
      <c r="U38" s="428"/>
      <c r="V38" s="428"/>
      <c r="W38" s="428"/>
      <c r="X38" s="428"/>
      <c r="Y38" s="428"/>
      <c r="Z38" s="485">
        <v>0</v>
      </c>
      <c r="AA38" s="485"/>
      <c r="AB38" s="485"/>
      <c r="AC38" s="428"/>
      <c r="AD38" s="428"/>
      <c r="AE38" s="428"/>
      <c r="AF38" s="428"/>
      <c r="AG38" s="428"/>
      <c r="AH38" s="428"/>
      <c r="AI38" s="428"/>
      <c r="AJ38" s="428"/>
      <c r="AK38" s="428"/>
      <c r="AL38" s="428"/>
      <c r="AM38" s="428"/>
      <c r="AN38" s="428"/>
      <c r="AO38" s="428"/>
      <c r="AP38" s="428"/>
      <c r="AQ38" s="428"/>
      <c r="AR38" s="428"/>
      <c r="AS38" s="428"/>
      <c r="AT38" s="428"/>
      <c r="AU38" s="428"/>
      <c r="AV38" s="625"/>
      <c r="AZ38" s="464">
        <f t="shared" si="1"/>
        <v>5</v>
      </c>
      <c r="BA38" s="464">
        <f t="shared" si="2"/>
        <v>0</v>
      </c>
    </row>
    <row r="39" spans="1:61" s="562" customFormat="1" ht="42" customHeight="1" x14ac:dyDescent="0.2">
      <c r="A39" s="480">
        <v>31</v>
      </c>
      <c r="B39" s="433" t="s">
        <v>221</v>
      </c>
      <c r="C39" s="430" t="s">
        <v>1279</v>
      </c>
      <c r="D39" s="433" t="s">
        <v>1249</v>
      </c>
      <c r="E39" s="683">
        <f t="shared" si="4"/>
        <v>5</v>
      </c>
      <c r="F39" s="513">
        <v>5</v>
      </c>
      <c r="G39" s="513"/>
      <c r="H39" s="513"/>
      <c r="I39" s="513"/>
      <c r="J39" s="747">
        <v>1</v>
      </c>
      <c r="K39" s="747"/>
      <c r="L39" s="473"/>
      <c r="M39" s="428"/>
      <c r="N39" s="428"/>
      <c r="O39" s="428"/>
      <c r="P39" s="428"/>
      <c r="Q39" s="428"/>
      <c r="R39" s="428"/>
      <c r="S39" s="428"/>
      <c r="T39" s="428"/>
      <c r="U39" s="428"/>
      <c r="V39" s="428"/>
      <c r="W39" s="428"/>
      <c r="X39" s="428"/>
      <c r="Y39" s="428"/>
      <c r="Z39" s="485">
        <v>0</v>
      </c>
      <c r="AA39" s="485"/>
      <c r="AB39" s="485"/>
      <c r="AC39" s="428"/>
      <c r="AD39" s="428"/>
      <c r="AE39" s="428"/>
      <c r="AF39" s="428"/>
      <c r="AG39" s="428"/>
      <c r="AH39" s="428"/>
      <c r="AI39" s="428"/>
      <c r="AJ39" s="428"/>
      <c r="AK39" s="428"/>
      <c r="AL39" s="428"/>
      <c r="AM39" s="428"/>
      <c r="AN39" s="428"/>
      <c r="AO39" s="428"/>
      <c r="AP39" s="428"/>
      <c r="AQ39" s="428"/>
      <c r="AR39" s="428"/>
      <c r="AS39" s="428"/>
      <c r="AT39" s="428"/>
      <c r="AU39" s="428"/>
      <c r="AV39" s="625"/>
      <c r="AZ39" s="464">
        <f t="shared" si="1"/>
        <v>5</v>
      </c>
      <c r="BA39" s="464">
        <f t="shared" si="2"/>
        <v>0</v>
      </c>
    </row>
    <row r="40" spans="1:61" s="562" customFormat="1" ht="42" customHeight="1" x14ac:dyDescent="0.2">
      <c r="A40" s="480">
        <v>32</v>
      </c>
      <c r="B40" s="433" t="s">
        <v>161</v>
      </c>
      <c r="C40" s="430" t="s">
        <v>1279</v>
      </c>
      <c r="D40" s="433" t="s">
        <v>1249</v>
      </c>
      <c r="E40" s="683">
        <f t="shared" si="4"/>
        <v>5</v>
      </c>
      <c r="F40" s="513">
        <v>4.5</v>
      </c>
      <c r="G40" s="513"/>
      <c r="H40" s="513"/>
      <c r="I40" s="513">
        <v>0.5</v>
      </c>
      <c r="J40" s="689"/>
      <c r="K40" s="689"/>
      <c r="L40" s="473"/>
      <c r="M40" s="428"/>
      <c r="N40" s="428"/>
      <c r="O40" s="428"/>
      <c r="P40" s="428"/>
      <c r="Q40" s="428"/>
      <c r="R40" s="428"/>
      <c r="S40" s="428"/>
      <c r="T40" s="428"/>
      <c r="U40" s="428"/>
      <c r="V40" s="428"/>
      <c r="W40" s="428"/>
      <c r="X40" s="428"/>
      <c r="Y40" s="428"/>
      <c r="Z40" s="485">
        <v>0</v>
      </c>
      <c r="AA40" s="485"/>
      <c r="AB40" s="485"/>
      <c r="AC40" s="428"/>
      <c r="AD40" s="428"/>
      <c r="AE40" s="428"/>
      <c r="AF40" s="428"/>
      <c r="AG40" s="428"/>
      <c r="AH40" s="428"/>
      <c r="AI40" s="428"/>
      <c r="AJ40" s="428"/>
      <c r="AK40" s="428"/>
      <c r="AL40" s="428"/>
      <c r="AM40" s="428"/>
      <c r="AN40" s="428"/>
      <c r="AO40" s="428"/>
      <c r="AP40" s="428"/>
      <c r="AQ40" s="428"/>
      <c r="AR40" s="428"/>
      <c r="AS40" s="428"/>
      <c r="AT40" s="428"/>
      <c r="AU40" s="428"/>
      <c r="AV40" s="625"/>
      <c r="AZ40" s="464">
        <f t="shared" si="1"/>
        <v>5</v>
      </c>
      <c r="BA40" s="464">
        <f t="shared" si="2"/>
        <v>0</v>
      </c>
    </row>
    <row r="41" spans="1:61" s="563" customFormat="1" ht="21.75" customHeight="1" x14ac:dyDescent="0.2">
      <c r="A41" s="481" t="s">
        <v>501</v>
      </c>
      <c r="B41" s="681" t="s">
        <v>356</v>
      </c>
      <c r="C41" s="434"/>
      <c r="D41" s="681"/>
      <c r="E41" s="683">
        <f>SUM(E42:E63)</f>
        <v>233.65</v>
      </c>
      <c r="F41" s="683">
        <f>SUM(F42:F63)</f>
        <v>106.76</v>
      </c>
      <c r="G41" s="683">
        <f>SUM(G42:G63)</f>
        <v>2.02</v>
      </c>
      <c r="H41" s="683">
        <f>SUM(H42:H63)</f>
        <v>0</v>
      </c>
      <c r="I41" s="683">
        <f>SUM(I42:I63)</f>
        <v>124.87</v>
      </c>
      <c r="J41" s="683"/>
      <c r="K41" s="683"/>
      <c r="L41" s="523">
        <f t="shared" ref="L41:Y41" si="5">SUM(L42:L63)</f>
        <v>12.36</v>
      </c>
      <c r="M41" s="523">
        <f t="shared" si="5"/>
        <v>5.12</v>
      </c>
      <c r="N41" s="523">
        <f t="shared" si="5"/>
        <v>3.85</v>
      </c>
      <c r="O41" s="523">
        <f t="shared" si="5"/>
        <v>0.60000000000000009</v>
      </c>
      <c r="P41" s="523">
        <f t="shared" si="5"/>
        <v>0</v>
      </c>
      <c r="Q41" s="523">
        <f t="shared" si="5"/>
        <v>0</v>
      </c>
      <c r="R41" s="523">
        <f t="shared" si="5"/>
        <v>0</v>
      </c>
      <c r="S41" s="523">
        <f t="shared" si="5"/>
        <v>0</v>
      </c>
      <c r="T41" s="523">
        <f t="shared" si="5"/>
        <v>0</v>
      </c>
      <c r="U41" s="523">
        <f t="shared" si="5"/>
        <v>0</v>
      </c>
      <c r="V41" s="523">
        <f t="shared" si="5"/>
        <v>0</v>
      </c>
      <c r="W41" s="523">
        <f t="shared" si="5"/>
        <v>0</v>
      </c>
      <c r="X41" s="523">
        <f t="shared" si="5"/>
        <v>0</v>
      </c>
      <c r="Y41" s="523">
        <f t="shared" si="5"/>
        <v>0</v>
      </c>
      <c r="Z41" s="523"/>
      <c r="AA41" s="489"/>
      <c r="AB41" s="489"/>
      <c r="AD41" s="485"/>
      <c r="AE41" s="485"/>
      <c r="AF41" s="485"/>
      <c r="AG41" s="485"/>
      <c r="AH41" s="485"/>
      <c r="AI41" s="485"/>
      <c r="AJ41" s="485"/>
      <c r="AK41" s="485"/>
      <c r="AL41" s="485"/>
      <c r="AM41" s="485"/>
      <c r="AO41" s="485"/>
      <c r="AP41" s="485"/>
      <c r="AQ41" s="485"/>
      <c r="AR41" s="485"/>
      <c r="AS41" s="485"/>
      <c r="AT41" s="435"/>
      <c r="AU41" s="435"/>
      <c r="AV41" s="626"/>
      <c r="AZ41" s="464">
        <f t="shared" si="1"/>
        <v>233.65</v>
      </c>
      <c r="BA41" s="464">
        <f t="shared" si="2"/>
        <v>0</v>
      </c>
    </row>
    <row r="42" spans="1:61" s="563" customFormat="1" ht="38.25" customHeight="1" x14ac:dyDescent="0.2">
      <c r="A42" s="457">
        <v>33</v>
      </c>
      <c r="B42" s="437" t="s">
        <v>854</v>
      </c>
      <c r="C42" s="431" t="s">
        <v>1280</v>
      </c>
      <c r="D42" s="437" t="s">
        <v>1250</v>
      </c>
      <c r="E42" s="683">
        <f t="shared" ref="E42:E53" si="6">F42+G42+H42+I42</f>
        <v>1.6</v>
      </c>
      <c r="F42" s="432">
        <v>0.9</v>
      </c>
      <c r="G42" s="432">
        <v>0.7</v>
      </c>
      <c r="H42" s="432">
        <v>0</v>
      </c>
      <c r="I42" s="432">
        <v>0</v>
      </c>
      <c r="J42" s="734"/>
      <c r="K42" s="734"/>
      <c r="L42" s="498"/>
      <c r="M42" s="485"/>
      <c r="N42" s="485"/>
      <c r="O42" s="523"/>
      <c r="P42" s="523"/>
      <c r="Q42" s="523"/>
      <c r="R42" s="485"/>
      <c r="S42" s="485"/>
      <c r="T42" s="485"/>
      <c r="U42" s="485"/>
      <c r="W42" s="485"/>
      <c r="X42" s="485"/>
      <c r="Z42" s="485"/>
      <c r="AA42" s="489"/>
      <c r="AB42" s="489"/>
      <c r="AD42" s="485"/>
      <c r="AE42" s="485"/>
      <c r="AF42" s="485"/>
      <c r="AG42" s="485"/>
      <c r="AH42" s="485"/>
      <c r="AI42" s="485"/>
      <c r="AJ42" s="485"/>
      <c r="AK42" s="485"/>
      <c r="AL42" s="485"/>
      <c r="AM42" s="485"/>
      <c r="AO42" s="485"/>
      <c r="AP42" s="485"/>
      <c r="AQ42" s="485"/>
      <c r="AR42" s="485"/>
      <c r="AS42" s="485"/>
      <c r="AT42" s="435"/>
      <c r="AU42" s="435"/>
      <c r="AV42" s="626"/>
      <c r="AZ42" s="464">
        <f t="shared" si="1"/>
        <v>1.6</v>
      </c>
      <c r="BA42" s="464">
        <f t="shared" si="2"/>
        <v>0</v>
      </c>
    </row>
    <row r="43" spans="1:61" s="563" customFormat="1" ht="40.5" customHeight="1" x14ac:dyDescent="0.2">
      <c r="A43" s="457">
        <v>34</v>
      </c>
      <c r="B43" s="437" t="s">
        <v>854</v>
      </c>
      <c r="C43" s="431" t="s">
        <v>1280</v>
      </c>
      <c r="D43" s="437" t="s">
        <v>1244</v>
      </c>
      <c r="E43" s="683">
        <f t="shared" si="6"/>
        <v>10</v>
      </c>
      <c r="F43" s="432">
        <v>5</v>
      </c>
      <c r="G43" s="432"/>
      <c r="H43" s="432"/>
      <c r="I43" s="432">
        <v>5</v>
      </c>
      <c r="J43" s="732"/>
      <c r="K43" s="732"/>
      <c r="L43" s="499"/>
      <c r="M43" s="461"/>
      <c r="N43" s="461"/>
      <c r="O43" s="462"/>
      <c r="P43" s="462"/>
      <c r="Q43" s="462"/>
      <c r="R43" s="461"/>
      <c r="S43" s="461"/>
      <c r="T43" s="461"/>
      <c r="U43" s="461"/>
      <c r="W43" s="461"/>
      <c r="X43" s="461"/>
      <c r="Z43" s="485"/>
      <c r="AA43" s="489"/>
      <c r="AB43" s="489"/>
      <c r="AD43" s="461"/>
      <c r="AE43" s="461"/>
      <c r="AF43" s="461"/>
      <c r="AG43" s="461"/>
      <c r="AH43" s="461"/>
      <c r="AI43" s="461"/>
      <c r="AJ43" s="461"/>
      <c r="AK43" s="461"/>
      <c r="AL43" s="461"/>
      <c r="AM43" s="461"/>
      <c r="AO43" s="461"/>
      <c r="AP43" s="461"/>
      <c r="AQ43" s="461"/>
      <c r="AR43" s="461"/>
      <c r="AS43" s="461"/>
      <c r="AT43" s="463"/>
      <c r="AU43" s="463"/>
      <c r="AV43" s="627"/>
      <c r="AZ43" s="464">
        <f t="shared" si="1"/>
        <v>10</v>
      </c>
      <c r="BA43" s="464">
        <f t="shared" si="2"/>
        <v>0</v>
      </c>
    </row>
    <row r="44" spans="1:61" s="563" customFormat="1" ht="42.75" customHeight="1" x14ac:dyDescent="0.2">
      <c r="A44" s="457">
        <v>35</v>
      </c>
      <c r="B44" s="437" t="s">
        <v>854</v>
      </c>
      <c r="C44" s="431" t="s">
        <v>155</v>
      </c>
      <c r="D44" s="429" t="s">
        <v>1251</v>
      </c>
      <c r="E44" s="683">
        <f t="shared" si="6"/>
        <v>6</v>
      </c>
      <c r="F44" s="432">
        <v>5.5</v>
      </c>
      <c r="G44" s="432"/>
      <c r="H44" s="432"/>
      <c r="I44" s="432">
        <v>0.5</v>
      </c>
      <c r="J44" s="732"/>
      <c r="K44" s="732"/>
      <c r="L44" s="499"/>
      <c r="M44" s="461"/>
      <c r="N44" s="461"/>
      <c r="O44" s="462"/>
      <c r="P44" s="462"/>
      <c r="Q44" s="462"/>
      <c r="R44" s="461"/>
      <c r="S44" s="461"/>
      <c r="T44" s="461"/>
      <c r="U44" s="461"/>
      <c r="W44" s="461"/>
      <c r="X44" s="461"/>
      <c r="Z44" s="485"/>
      <c r="AA44" s="489"/>
      <c r="AB44" s="489"/>
      <c r="AD44" s="461"/>
      <c r="AE44" s="461"/>
      <c r="AF44" s="461"/>
      <c r="AG44" s="461"/>
      <c r="AH44" s="461"/>
      <c r="AI44" s="461"/>
      <c r="AJ44" s="461"/>
      <c r="AK44" s="461"/>
      <c r="AL44" s="461"/>
      <c r="AM44" s="461"/>
      <c r="AO44" s="461"/>
      <c r="AP44" s="461"/>
      <c r="AQ44" s="461"/>
      <c r="AR44" s="461"/>
      <c r="AS44" s="461"/>
      <c r="AT44" s="463"/>
      <c r="AU44" s="463"/>
      <c r="AV44" s="627"/>
      <c r="AZ44" s="464"/>
      <c r="BA44" s="464"/>
    </row>
    <row r="45" spans="1:61" s="563" customFormat="1" ht="40.5" customHeight="1" x14ac:dyDescent="0.2">
      <c r="A45" s="457">
        <v>36</v>
      </c>
      <c r="B45" s="437" t="s">
        <v>156</v>
      </c>
      <c r="C45" s="707" t="s">
        <v>113</v>
      </c>
      <c r="D45" s="429" t="s">
        <v>1251</v>
      </c>
      <c r="E45" s="438">
        <f>SUM(F45:I45)</f>
        <v>5.9</v>
      </c>
      <c r="F45" s="439">
        <v>5.9</v>
      </c>
      <c r="G45" s="439">
        <v>0</v>
      </c>
      <c r="H45" s="439">
        <v>0</v>
      </c>
      <c r="I45" s="439"/>
      <c r="J45" s="439"/>
      <c r="K45" s="439">
        <v>11</v>
      </c>
      <c r="L45" s="708"/>
      <c r="M45" s="461"/>
      <c r="N45" s="461"/>
      <c r="O45" s="462"/>
      <c r="P45" s="462"/>
      <c r="Q45" s="462"/>
      <c r="R45" s="461"/>
      <c r="S45" s="461"/>
      <c r="T45" s="461"/>
      <c r="U45" s="461"/>
      <c r="W45" s="461"/>
      <c r="X45" s="461"/>
      <c r="Z45" s="485"/>
      <c r="AA45" s="489"/>
      <c r="AB45" s="489"/>
      <c r="AD45" s="461"/>
      <c r="AE45" s="461"/>
      <c r="AF45" s="461"/>
      <c r="AG45" s="461"/>
      <c r="AH45" s="461"/>
      <c r="AI45" s="461"/>
      <c r="AJ45" s="461"/>
      <c r="AK45" s="461"/>
      <c r="AL45" s="461"/>
      <c r="AM45" s="461"/>
      <c r="AO45" s="461"/>
      <c r="AP45" s="461"/>
      <c r="AQ45" s="461"/>
      <c r="AR45" s="461"/>
      <c r="AS45" s="461"/>
      <c r="AT45" s="463"/>
      <c r="AU45" s="463"/>
      <c r="AV45" s="627"/>
      <c r="AZ45" s="464"/>
      <c r="BA45" s="464"/>
    </row>
    <row r="46" spans="1:61" s="563" customFormat="1" ht="42" customHeight="1" x14ac:dyDescent="0.2">
      <c r="A46" s="457">
        <v>37</v>
      </c>
      <c r="B46" s="437" t="s">
        <v>1338</v>
      </c>
      <c r="C46" s="431" t="s">
        <v>1337</v>
      </c>
      <c r="D46" s="429" t="s">
        <v>1251</v>
      </c>
      <c r="E46" s="683">
        <f t="shared" si="6"/>
        <v>1.2</v>
      </c>
      <c r="F46" s="432">
        <v>1.2</v>
      </c>
      <c r="G46" s="432"/>
      <c r="H46" s="432"/>
      <c r="I46" s="432"/>
      <c r="J46" s="732"/>
      <c r="K46" s="732"/>
      <c r="L46" s="499"/>
      <c r="M46" s="461"/>
      <c r="N46" s="461"/>
      <c r="O46" s="462"/>
      <c r="P46" s="462"/>
      <c r="Q46" s="462"/>
      <c r="R46" s="461"/>
      <c r="S46" s="461"/>
      <c r="T46" s="461"/>
      <c r="U46" s="461"/>
      <c r="W46" s="461"/>
      <c r="X46" s="461"/>
      <c r="Z46" s="485"/>
      <c r="AA46" s="489"/>
      <c r="AB46" s="489"/>
      <c r="AD46" s="461"/>
      <c r="AE46" s="461"/>
      <c r="AF46" s="461"/>
      <c r="AG46" s="461"/>
      <c r="AH46" s="461"/>
      <c r="AI46" s="461"/>
      <c r="AJ46" s="461"/>
      <c r="AK46" s="461"/>
      <c r="AL46" s="461"/>
      <c r="AM46" s="461"/>
      <c r="AO46" s="461"/>
      <c r="AP46" s="461"/>
      <c r="AQ46" s="461"/>
      <c r="AR46" s="461"/>
      <c r="AS46" s="461"/>
      <c r="AT46" s="463"/>
      <c r="AU46" s="463"/>
      <c r="AV46" s="627"/>
      <c r="AZ46" s="464">
        <f>I46+H46+G46+F46</f>
        <v>1.2</v>
      </c>
      <c r="BA46" s="464">
        <f>E46-AZ46</f>
        <v>0</v>
      </c>
    </row>
    <row r="47" spans="1:61" s="563" customFormat="1" ht="42.75" customHeight="1" x14ac:dyDescent="0.2">
      <c r="A47" s="457">
        <v>38</v>
      </c>
      <c r="B47" s="437" t="s">
        <v>854</v>
      </c>
      <c r="C47" s="431" t="s">
        <v>1280</v>
      </c>
      <c r="D47" s="429" t="s">
        <v>1251</v>
      </c>
      <c r="E47" s="683">
        <f t="shared" si="6"/>
        <v>20.04</v>
      </c>
      <c r="F47" s="432">
        <v>7.37</v>
      </c>
      <c r="G47" s="432">
        <v>0.82000000000000006</v>
      </c>
      <c r="H47" s="432">
        <v>0</v>
      </c>
      <c r="I47" s="432">
        <v>11.850000000000001</v>
      </c>
      <c r="J47" s="732"/>
      <c r="K47" s="732"/>
      <c r="L47" s="499"/>
      <c r="M47" s="461"/>
      <c r="N47" s="461"/>
      <c r="O47" s="462"/>
      <c r="P47" s="462"/>
      <c r="Q47" s="462"/>
      <c r="R47" s="461"/>
      <c r="S47" s="461"/>
      <c r="T47" s="461"/>
      <c r="U47" s="461"/>
      <c r="W47" s="461"/>
      <c r="X47" s="461"/>
      <c r="Z47" s="485"/>
      <c r="AA47" s="489"/>
      <c r="AB47" s="489"/>
      <c r="AD47" s="461"/>
      <c r="AE47" s="461"/>
      <c r="AF47" s="461"/>
      <c r="AG47" s="461"/>
      <c r="AH47" s="461"/>
      <c r="AI47" s="461"/>
      <c r="AJ47" s="461"/>
      <c r="AK47" s="461"/>
      <c r="AL47" s="461"/>
      <c r="AM47" s="461"/>
      <c r="AO47" s="461"/>
      <c r="AP47" s="461"/>
      <c r="AQ47" s="461"/>
      <c r="AR47" s="461"/>
      <c r="AS47" s="461"/>
      <c r="AT47" s="463"/>
      <c r="AU47" s="463"/>
      <c r="AV47" s="627"/>
      <c r="AZ47" s="464">
        <f>I47+H47+G47+F47</f>
        <v>20.040000000000003</v>
      </c>
      <c r="BA47" s="464">
        <f>E47-AZ47</f>
        <v>0</v>
      </c>
    </row>
    <row r="48" spans="1:61" s="563" customFormat="1" ht="42.75" customHeight="1" x14ac:dyDescent="0.2">
      <c r="A48" s="457">
        <v>39</v>
      </c>
      <c r="B48" s="437" t="s">
        <v>854</v>
      </c>
      <c r="C48" s="431" t="s">
        <v>162</v>
      </c>
      <c r="D48" s="429" t="s">
        <v>1245</v>
      </c>
      <c r="E48" s="683">
        <f>F48+G48+H48+I48</f>
        <v>3</v>
      </c>
      <c r="F48" s="432">
        <v>3</v>
      </c>
      <c r="G48" s="432"/>
      <c r="H48" s="432"/>
      <c r="I48" s="432"/>
      <c r="J48" s="732"/>
      <c r="K48" s="732"/>
      <c r="L48" s="499"/>
      <c r="M48" s="461"/>
      <c r="N48" s="461"/>
      <c r="O48" s="462"/>
      <c r="P48" s="462"/>
      <c r="Q48" s="462"/>
      <c r="R48" s="461"/>
      <c r="S48" s="461"/>
      <c r="T48" s="461"/>
      <c r="U48" s="461"/>
      <c r="W48" s="461"/>
      <c r="X48" s="461"/>
      <c r="Z48" s="485"/>
      <c r="AA48" s="489"/>
      <c r="AB48" s="489"/>
      <c r="AD48" s="461"/>
      <c r="AE48" s="461"/>
      <c r="AF48" s="461"/>
      <c r="AG48" s="461"/>
      <c r="AH48" s="461"/>
      <c r="AI48" s="461"/>
      <c r="AJ48" s="461"/>
      <c r="AK48" s="461"/>
      <c r="AL48" s="461"/>
      <c r="AM48" s="461"/>
      <c r="AO48" s="461"/>
      <c r="AP48" s="461"/>
      <c r="AQ48" s="461"/>
      <c r="AR48" s="461"/>
      <c r="AS48" s="461"/>
      <c r="AT48" s="463"/>
      <c r="AU48" s="463"/>
      <c r="AV48" s="627"/>
      <c r="AZ48" s="464"/>
      <c r="BA48" s="464"/>
    </row>
    <row r="49" spans="1:53" s="563" customFormat="1" ht="43.5" customHeight="1" x14ac:dyDescent="0.2">
      <c r="A49" s="457">
        <v>40</v>
      </c>
      <c r="B49" s="437" t="s">
        <v>68</v>
      </c>
      <c r="C49" s="431" t="s">
        <v>67</v>
      </c>
      <c r="D49" s="429" t="s">
        <v>1245</v>
      </c>
      <c r="E49" s="683">
        <f t="shared" si="6"/>
        <v>2</v>
      </c>
      <c r="F49" s="432">
        <v>1.9</v>
      </c>
      <c r="G49" s="432"/>
      <c r="H49" s="432"/>
      <c r="I49" s="432">
        <v>0.1</v>
      </c>
      <c r="J49" s="732"/>
      <c r="K49" s="732">
        <v>12</v>
      </c>
      <c r="L49" s="499"/>
      <c r="M49" s="461"/>
      <c r="N49" s="461"/>
      <c r="O49" s="462"/>
      <c r="P49" s="462"/>
      <c r="Q49" s="462"/>
      <c r="R49" s="461"/>
      <c r="S49" s="461"/>
      <c r="T49" s="461"/>
      <c r="U49" s="461"/>
      <c r="W49" s="461"/>
      <c r="X49" s="461"/>
      <c r="Z49" s="485"/>
      <c r="AA49" s="489"/>
      <c r="AB49" s="489"/>
      <c r="AD49" s="461"/>
      <c r="AE49" s="461"/>
      <c r="AF49" s="461"/>
      <c r="AG49" s="461"/>
      <c r="AH49" s="461"/>
      <c r="AI49" s="461"/>
      <c r="AJ49" s="461"/>
      <c r="AK49" s="461"/>
      <c r="AL49" s="461"/>
      <c r="AM49" s="461"/>
      <c r="AO49" s="461"/>
      <c r="AP49" s="461"/>
      <c r="AQ49" s="461"/>
      <c r="AR49" s="461"/>
      <c r="AS49" s="461"/>
      <c r="AT49" s="463"/>
      <c r="AU49" s="463"/>
      <c r="AV49" s="627"/>
      <c r="AZ49" s="464">
        <f t="shared" ref="AZ49:AZ81" si="7">I49+H49+G49+F49</f>
        <v>2</v>
      </c>
      <c r="BA49" s="464">
        <f t="shared" ref="BA49:BA82" si="8">E49-AZ49</f>
        <v>0</v>
      </c>
    </row>
    <row r="50" spans="1:53" s="563" customFormat="1" ht="43.5" customHeight="1" x14ac:dyDescent="0.2">
      <c r="A50" s="457">
        <v>41</v>
      </c>
      <c r="B50" s="437" t="s">
        <v>68</v>
      </c>
      <c r="C50" s="431" t="s">
        <v>127</v>
      </c>
      <c r="D50" s="429" t="s">
        <v>1245</v>
      </c>
      <c r="E50" s="683">
        <f t="shared" si="6"/>
        <v>1.04</v>
      </c>
      <c r="F50" s="432">
        <v>0.02</v>
      </c>
      <c r="G50" s="432"/>
      <c r="H50" s="432"/>
      <c r="I50" s="432">
        <v>1.02</v>
      </c>
      <c r="J50" s="732"/>
      <c r="K50" s="732">
        <v>13</v>
      </c>
      <c r="L50" s="499"/>
      <c r="M50" s="461"/>
      <c r="N50" s="461"/>
      <c r="O50" s="462"/>
      <c r="P50" s="462"/>
      <c r="Q50" s="462"/>
      <c r="R50" s="461"/>
      <c r="S50" s="461"/>
      <c r="T50" s="461"/>
      <c r="U50" s="461"/>
      <c r="W50" s="461"/>
      <c r="X50" s="461"/>
      <c r="Z50" s="485"/>
      <c r="AA50" s="489"/>
      <c r="AB50" s="489"/>
      <c r="AD50" s="461"/>
      <c r="AE50" s="461"/>
      <c r="AF50" s="461"/>
      <c r="AG50" s="461"/>
      <c r="AH50" s="461"/>
      <c r="AI50" s="461"/>
      <c r="AJ50" s="461"/>
      <c r="AK50" s="461"/>
      <c r="AL50" s="461"/>
      <c r="AM50" s="461"/>
      <c r="AO50" s="461"/>
      <c r="AP50" s="461"/>
      <c r="AQ50" s="461"/>
      <c r="AR50" s="461"/>
      <c r="AS50" s="461"/>
      <c r="AT50" s="463"/>
      <c r="AU50" s="463"/>
      <c r="AV50" s="627"/>
      <c r="AZ50" s="464"/>
      <c r="BA50" s="464"/>
    </row>
    <row r="51" spans="1:53" s="563" customFormat="1" ht="42.75" customHeight="1" x14ac:dyDescent="0.2">
      <c r="A51" s="457">
        <v>42</v>
      </c>
      <c r="B51" s="437" t="s">
        <v>68</v>
      </c>
      <c r="C51" s="431" t="s">
        <v>1280</v>
      </c>
      <c r="D51" s="429" t="s">
        <v>1245</v>
      </c>
      <c r="E51" s="683">
        <f t="shared" si="6"/>
        <v>17.399999999999999</v>
      </c>
      <c r="F51" s="432">
        <v>5.2</v>
      </c>
      <c r="G51" s="432"/>
      <c r="H51" s="432"/>
      <c r="I51" s="432">
        <v>12.2</v>
      </c>
      <c r="J51" s="732"/>
      <c r="K51" s="732">
        <v>14</v>
      </c>
      <c r="L51" s="499"/>
      <c r="M51" s="461"/>
      <c r="N51" s="461"/>
      <c r="O51" s="462"/>
      <c r="P51" s="462"/>
      <c r="Q51" s="462"/>
      <c r="R51" s="461"/>
      <c r="S51" s="461"/>
      <c r="T51" s="461"/>
      <c r="U51" s="461"/>
      <c r="W51" s="461"/>
      <c r="X51" s="461"/>
      <c r="Z51" s="485"/>
      <c r="AA51" s="489"/>
      <c r="AB51" s="489"/>
      <c r="AD51" s="461"/>
      <c r="AE51" s="461"/>
      <c r="AF51" s="461"/>
      <c r="AG51" s="461"/>
      <c r="AH51" s="461"/>
      <c r="AI51" s="461"/>
      <c r="AJ51" s="461"/>
      <c r="AK51" s="461"/>
      <c r="AL51" s="461"/>
      <c r="AM51" s="461"/>
      <c r="AO51" s="461"/>
      <c r="AP51" s="461"/>
      <c r="AQ51" s="461"/>
      <c r="AR51" s="461"/>
      <c r="AS51" s="461"/>
      <c r="AT51" s="463"/>
      <c r="AU51" s="463"/>
      <c r="AV51" s="627"/>
      <c r="AZ51" s="464">
        <f t="shared" si="7"/>
        <v>17.399999999999999</v>
      </c>
      <c r="BA51" s="464">
        <f t="shared" si="8"/>
        <v>0</v>
      </c>
    </row>
    <row r="52" spans="1:53" s="563" customFormat="1" ht="42.75" customHeight="1" x14ac:dyDescent="0.2">
      <c r="A52" s="457">
        <v>43</v>
      </c>
      <c r="B52" s="437" t="s">
        <v>160</v>
      </c>
      <c r="C52" s="431" t="s">
        <v>864</v>
      </c>
      <c r="D52" s="430" t="s">
        <v>1246</v>
      </c>
      <c r="E52" s="683">
        <f t="shared" si="6"/>
        <v>7.6</v>
      </c>
      <c r="F52" s="432">
        <v>4</v>
      </c>
      <c r="G52" s="432"/>
      <c r="H52" s="432"/>
      <c r="I52" s="432">
        <v>3.6</v>
      </c>
      <c r="J52" s="732"/>
      <c r="K52" s="732"/>
      <c r="L52" s="499"/>
      <c r="M52" s="461"/>
      <c r="N52" s="461"/>
      <c r="O52" s="462"/>
      <c r="P52" s="462"/>
      <c r="Q52" s="462"/>
      <c r="R52" s="461"/>
      <c r="S52" s="461"/>
      <c r="T52" s="461"/>
      <c r="U52" s="461"/>
      <c r="W52" s="461"/>
      <c r="X52" s="461"/>
      <c r="Z52" s="485"/>
      <c r="AA52" s="489"/>
      <c r="AB52" s="489"/>
      <c r="AD52" s="461"/>
      <c r="AE52" s="461"/>
      <c r="AF52" s="461"/>
      <c r="AG52" s="461"/>
      <c r="AH52" s="461"/>
      <c r="AI52" s="461"/>
      <c r="AJ52" s="461"/>
      <c r="AK52" s="461"/>
      <c r="AL52" s="461"/>
      <c r="AM52" s="461"/>
      <c r="AO52" s="461"/>
      <c r="AP52" s="461"/>
      <c r="AQ52" s="461"/>
      <c r="AR52" s="461"/>
      <c r="AS52" s="461"/>
      <c r="AT52" s="463"/>
      <c r="AU52" s="463"/>
      <c r="AV52" s="627"/>
      <c r="AZ52" s="464">
        <f t="shared" si="7"/>
        <v>7.6</v>
      </c>
      <c r="BA52" s="464">
        <f t="shared" si="8"/>
        <v>0</v>
      </c>
    </row>
    <row r="53" spans="1:53" s="459" customFormat="1" ht="36" x14ac:dyDescent="0.2">
      <c r="A53" s="457">
        <v>44</v>
      </c>
      <c r="B53" s="437" t="s">
        <v>854</v>
      </c>
      <c r="C53" s="431" t="s">
        <v>1280</v>
      </c>
      <c r="D53" s="628" t="s">
        <v>1246</v>
      </c>
      <c r="E53" s="683">
        <f t="shared" si="6"/>
        <v>41.84</v>
      </c>
      <c r="F53" s="515">
        <v>8.9</v>
      </c>
      <c r="G53" s="515">
        <v>0.5</v>
      </c>
      <c r="H53" s="515">
        <v>0</v>
      </c>
      <c r="I53" s="515">
        <v>32.440000000000005</v>
      </c>
      <c r="J53" s="735"/>
      <c r="K53" s="735"/>
      <c r="L53" s="500">
        <v>12.36</v>
      </c>
      <c r="M53" s="438">
        <v>5.12</v>
      </c>
      <c r="N53" s="438">
        <v>3.85</v>
      </c>
      <c r="O53" s="438">
        <v>0.60000000000000009</v>
      </c>
      <c r="P53" s="438">
        <v>0</v>
      </c>
      <c r="Q53" s="438">
        <v>0</v>
      </c>
      <c r="R53" s="438">
        <v>0</v>
      </c>
      <c r="S53" s="438">
        <v>0</v>
      </c>
      <c r="T53" s="438">
        <v>0</v>
      </c>
      <c r="U53" s="438">
        <v>0</v>
      </c>
      <c r="V53" s="438">
        <v>0</v>
      </c>
      <c r="W53" s="438">
        <v>0</v>
      </c>
      <c r="X53" s="438">
        <v>0</v>
      </c>
      <c r="Y53" s="438">
        <v>0</v>
      </c>
      <c r="Z53" s="438">
        <v>0</v>
      </c>
      <c r="AA53" s="438"/>
      <c r="AB53" s="438"/>
      <c r="AC53" s="438">
        <v>0</v>
      </c>
      <c r="AD53" s="438">
        <v>0</v>
      </c>
      <c r="AE53" s="438">
        <v>0</v>
      </c>
      <c r="AF53" s="438">
        <v>0</v>
      </c>
      <c r="AG53" s="438">
        <v>0</v>
      </c>
      <c r="AH53" s="438">
        <v>0</v>
      </c>
      <c r="AI53" s="438">
        <v>0</v>
      </c>
      <c r="AJ53" s="438">
        <v>0</v>
      </c>
      <c r="AK53" s="438">
        <v>0</v>
      </c>
      <c r="AL53" s="438">
        <v>0</v>
      </c>
      <c r="AM53" s="438">
        <v>0</v>
      </c>
      <c r="AN53" s="438">
        <v>0</v>
      </c>
      <c r="AO53" s="438">
        <v>0</v>
      </c>
      <c r="AP53" s="438">
        <v>0</v>
      </c>
      <c r="AQ53" s="438">
        <v>0</v>
      </c>
      <c r="AR53" s="438">
        <v>0</v>
      </c>
      <c r="AS53" s="438">
        <v>0</v>
      </c>
      <c r="AT53" s="438">
        <v>0.36</v>
      </c>
      <c r="AU53" s="438">
        <v>0</v>
      </c>
      <c r="AV53" s="629">
        <v>0</v>
      </c>
      <c r="AZ53" s="464">
        <f t="shared" si="7"/>
        <v>41.84</v>
      </c>
      <c r="BA53" s="464">
        <f t="shared" si="8"/>
        <v>0</v>
      </c>
    </row>
    <row r="54" spans="1:53" s="557" customFormat="1" ht="60.75" customHeight="1" x14ac:dyDescent="0.2">
      <c r="A54" s="457">
        <v>45</v>
      </c>
      <c r="B54" s="430" t="s">
        <v>1347</v>
      </c>
      <c r="C54" s="436" t="s">
        <v>277</v>
      </c>
      <c r="D54" s="430" t="s">
        <v>1247</v>
      </c>
      <c r="E54" s="683">
        <f t="shared" ref="E54:E63" si="9">F54+G54+H54+I54</f>
        <v>9</v>
      </c>
      <c r="F54" s="513">
        <v>9</v>
      </c>
      <c r="G54" s="513"/>
      <c r="H54" s="513"/>
      <c r="I54" s="513">
        <f>SUM(L54:AV54)</f>
        <v>0</v>
      </c>
      <c r="J54" s="733"/>
      <c r="K54" s="733"/>
      <c r="L54" s="564"/>
      <c r="M54" s="541"/>
      <c r="N54" s="541"/>
      <c r="O54" s="541"/>
      <c r="P54" s="541"/>
      <c r="Q54" s="541"/>
      <c r="R54" s="537"/>
      <c r="S54" s="541"/>
      <c r="T54" s="541"/>
      <c r="U54" s="541"/>
      <c r="W54" s="541"/>
      <c r="X54" s="541"/>
      <c r="Z54" s="485">
        <v>0</v>
      </c>
      <c r="AA54" s="489"/>
      <c r="AB54" s="489"/>
      <c r="AD54" s="541"/>
      <c r="AE54" s="541"/>
      <c r="AF54" s="541"/>
      <c r="AG54" s="541"/>
      <c r="AH54" s="541"/>
      <c r="AI54" s="541"/>
      <c r="AJ54" s="541"/>
      <c r="AK54" s="541"/>
      <c r="AL54" s="541"/>
      <c r="AM54" s="541"/>
      <c r="AO54" s="541"/>
      <c r="AP54" s="541"/>
      <c r="AQ54" s="541"/>
      <c r="AR54" s="541"/>
      <c r="AS54" s="541"/>
      <c r="AT54" s="429"/>
      <c r="AU54" s="429"/>
      <c r="AV54" s="616"/>
      <c r="AZ54" s="464">
        <f t="shared" si="7"/>
        <v>9</v>
      </c>
      <c r="BA54" s="464">
        <f t="shared" si="8"/>
        <v>0</v>
      </c>
    </row>
    <row r="55" spans="1:53" s="557" customFormat="1" ht="43.5" customHeight="1" x14ac:dyDescent="0.2">
      <c r="A55" s="457">
        <v>46</v>
      </c>
      <c r="B55" s="430" t="s">
        <v>1350</v>
      </c>
      <c r="C55" s="430" t="s">
        <v>295</v>
      </c>
      <c r="D55" s="430" t="s">
        <v>1247</v>
      </c>
      <c r="E55" s="683">
        <f t="shared" si="9"/>
        <v>8.5</v>
      </c>
      <c r="F55" s="513">
        <v>8</v>
      </c>
      <c r="G55" s="513"/>
      <c r="H55" s="513"/>
      <c r="I55" s="513">
        <v>0.5</v>
      </c>
      <c r="J55" s="733"/>
      <c r="K55" s="733"/>
      <c r="L55" s="564"/>
      <c r="M55" s="541"/>
      <c r="N55" s="541"/>
      <c r="O55" s="541"/>
      <c r="P55" s="541"/>
      <c r="Q55" s="541"/>
      <c r="R55" s="537"/>
      <c r="S55" s="541"/>
      <c r="T55" s="541"/>
      <c r="U55" s="541"/>
      <c r="W55" s="541"/>
      <c r="X55" s="541"/>
      <c r="Z55" s="485"/>
      <c r="AA55" s="489"/>
      <c r="AB55" s="489"/>
      <c r="AD55" s="541"/>
      <c r="AE55" s="541"/>
      <c r="AF55" s="541"/>
      <c r="AG55" s="541"/>
      <c r="AH55" s="541"/>
      <c r="AI55" s="541"/>
      <c r="AJ55" s="541"/>
      <c r="AK55" s="541"/>
      <c r="AL55" s="541"/>
      <c r="AM55" s="541"/>
      <c r="AO55" s="541"/>
      <c r="AP55" s="541"/>
      <c r="AQ55" s="541"/>
      <c r="AR55" s="541"/>
      <c r="AS55" s="541"/>
      <c r="AT55" s="429"/>
      <c r="AU55" s="429"/>
      <c r="AV55" s="429"/>
      <c r="AZ55" s="464">
        <f t="shared" si="7"/>
        <v>8.5</v>
      </c>
      <c r="BA55" s="464">
        <f t="shared" si="8"/>
        <v>0</v>
      </c>
    </row>
    <row r="56" spans="1:53" s="557" customFormat="1" ht="48" customHeight="1" x14ac:dyDescent="0.2">
      <c r="A56" s="457">
        <v>47</v>
      </c>
      <c r="B56" s="430" t="s">
        <v>5</v>
      </c>
      <c r="C56" s="430" t="s">
        <v>296</v>
      </c>
      <c r="D56" s="430" t="s">
        <v>1247</v>
      </c>
      <c r="E56" s="683">
        <f t="shared" si="9"/>
        <v>1.67</v>
      </c>
      <c r="F56" s="513">
        <v>1.67</v>
      </c>
      <c r="G56" s="513"/>
      <c r="H56" s="513"/>
      <c r="I56" s="513">
        <f>SUM(L56:AV56)</f>
        <v>0</v>
      </c>
      <c r="J56" s="689"/>
      <c r="K56" s="689">
        <v>15</v>
      </c>
      <c r="L56" s="536"/>
      <c r="M56" s="537"/>
      <c r="N56" s="537"/>
      <c r="O56" s="537"/>
      <c r="P56" s="537"/>
      <c r="Q56" s="537"/>
      <c r="R56" s="537"/>
      <c r="S56" s="537"/>
      <c r="T56" s="537"/>
      <c r="U56" s="537"/>
      <c r="W56" s="537"/>
      <c r="X56" s="537"/>
      <c r="Z56" s="485">
        <v>0</v>
      </c>
      <c r="AA56" s="489"/>
      <c r="AB56" s="489"/>
      <c r="AD56" s="537"/>
      <c r="AE56" s="537"/>
      <c r="AF56" s="537"/>
      <c r="AG56" s="537"/>
      <c r="AH56" s="537"/>
      <c r="AI56" s="537"/>
      <c r="AJ56" s="537"/>
      <c r="AK56" s="537"/>
      <c r="AL56" s="537"/>
      <c r="AM56" s="537"/>
      <c r="AO56" s="537"/>
      <c r="AP56" s="537"/>
      <c r="AQ56" s="537"/>
      <c r="AR56" s="537"/>
      <c r="AS56" s="537"/>
      <c r="AT56" s="537"/>
      <c r="AU56" s="537"/>
      <c r="AV56" s="559"/>
      <c r="AW56" s="557">
        <v>11</v>
      </c>
      <c r="AZ56" s="464">
        <f t="shared" si="7"/>
        <v>1.67</v>
      </c>
      <c r="BA56" s="464">
        <f t="shared" si="8"/>
        <v>0</v>
      </c>
    </row>
    <row r="57" spans="1:53" s="557" customFormat="1" ht="42.75" customHeight="1" x14ac:dyDescent="0.2">
      <c r="A57" s="457">
        <v>48</v>
      </c>
      <c r="B57" s="430" t="s">
        <v>368</v>
      </c>
      <c r="C57" s="430" t="s">
        <v>295</v>
      </c>
      <c r="D57" s="430" t="s">
        <v>1247</v>
      </c>
      <c r="E57" s="683">
        <f t="shared" si="9"/>
        <v>2.06</v>
      </c>
      <c r="F57" s="513">
        <v>1.3</v>
      </c>
      <c r="G57" s="513"/>
      <c r="H57" s="513"/>
      <c r="I57" s="513">
        <f>SUM(L57:AV57)</f>
        <v>0.76</v>
      </c>
      <c r="J57" s="736"/>
      <c r="K57" s="736"/>
      <c r="L57" s="565"/>
      <c r="M57" s="566"/>
      <c r="N57" s="566"/>
      <c r="O57" s="566"/>
      <c r="P57" s="566"/>
      <c r="Q57" s="566"/>
      <c r="R57" s="566"/>
      <c r="S57" s="566"/>
      <c r="T57" s="566"/>
      <c r="U57" s="566"/>
      <c r="W57" s="566"/>
      <c r="X57" s="566"/>
      <c r="Z57" s="485">
        <v>0.38</v>
      </c>
      <c r="AA57" s="567">
        <v>0.25</v>
      </c>
      <c r="AB57" s="567">
        <v>0.13</v>
      </c>
      <c r="AD57" s="566"/>
      <c r="AE57" s="566"/>
      <c r="AF57" s="566"/>
      <c r="AG57" s="566"/>
      <c r="AH57" s="566"/>
      <c r="AI57" s="566"/>
      <c r="AJ57" s="566"/>
      <c r="AK57" s="566"/>
      <c r="AL57" s="566"/>
      <c r="AM57" s="566"/>
      <c r="AO57" s="566"/>
      <c r="AP57" s="566"/>
      <c r="AQ57" s="566"/>
      <c r="AR57" s="566"/>
      <c r="AS57" s="566"/>
      <c r="AT57" s="566"/>
      <c r="AU57" s="566"/>
      <c r="AV57" s="630"/>
      <c r="AZ57" s="464">
        <f t="shared" si="7"/>
        <v>2.06</v>
      </c>
      <c r="BA57" s="464">
        <f t="shared" si="8"/>
        <v>0</v>
      </c>
    </row>
    <row r="58" spans="1:53" s="557" customFormat="1" ht="43.5" customHeight="1" x14ac:dyDescent="0.2">
      <c r="A58" s="457">
        <v>49</v>
      </c>
      <c r="B58" s="432" t="s">
        <v>1330</v>
      </c>
      <c r="C58" s="430" t="s">
        <v>277</v>
      </c>
      <c r="D58" s="430" t="s">
        <v>1247</v>
      </c>
      <c r="E58" s="683">
        <f t="shared" si="9"/>
        <v>11.9</v>
      </c>
      <c r="F58" s="515">
        <v>6.9</v>
      </c>
      <c r="G58" s="515">
        <v>0</v>
      </c>
      <c r="H58" s="515">
        <v>0</v>
      </c>
      <c r="I58" s="515">
        <v>5</v>
      </c>
      <c r="J58" s="737"/>
      <c r="K58" s="737"/>
      <c r="L58" s="565"/>
      <c r="M58" s="566"/>
      <c r="N58" s="566"/>
      <c r="O58" s="566"/>
      <c r="P58" s="566"/>
      <c r="Q58" s="566"/>
      <c r="R58" s="566"/>
      <c r="S58" s="566"/>
      <c r="T58" s="566"/>
      <c r="U58" s="566"/>
      <c r="W58" s="566"/>
      <c r="X58" s="566"/>
      <c r="Z58" s="485"/>
      <c r="AA58" s="489"/>
      <c r="AB58" s="489"/>
      <c r="AD58" s="566"/>
      <c r="AE58" s="566"/>
      <c r="AF58" s="566"/>
      <c r="AG58" s="566"/>
      <c r="AH58" s="566"/>
      <c r="AI58" s="566"/>
      <c r="AJ58" s="566"/>
      <c r="AK58" s="566"/>
      <c r="AL58" s="566"/>
      <c r="AM58" s="566"/>
      <c r="AO58" s="566"/>
      <c r="AP58" s="566"/>
      <c r="AQ58" s="566"/>
      <c r="AR58" s="566"/>
      <c r="AS58" s="566"/>
      <c r="AT58" s="566"/>
      <c r="AU58" s="566"/>
      <c r="AV58" s="630"/>
      <c r="AZ58" s="464">
        <f t="shared" si="7"/>
        <v>11.9</v>
      </c>
      <c r="BA58" s="464">
        <f t="shared" si="8"/>
        <v>0</v>
      </c>
    </row>
    <row r="59" spans="1:53" s="557" customFormat="1" ht="39" customHeight="1" x14ac:dyDescent="0.2">
      <c r="A59" s="457">
        <v>50</v>
      </c>
      <c r="B59" s="432" t="s">
        <v>108</v>
      </c>
      <c r="C59" s="430" t="s">
        <v>655</v>
      </c>
      <c r="D59" s="430" t="s">
        <v>1248</v>
      </c>
      <c r="E59" s="683">
        <f t="shared" si="9"/>
        <v>14</v>
      </c>
      <c r="F59" s="515">
        <v>3.5</v>
      </c>
      <c r="G59" s="515"/>
      <c r="H59" s="515"/>
      <c r="I59" s="515">
        <v>10.5</v>
      </c>
      <c r="J59" s="737"/>
      <c r="K59" s="737"/>
      <c r="L59" s="565"/>
      <c r="M59" s="566"/>
      <c r="N59" s="566"/>
      <c r="O59" s="566"/>
      <c r="P59" s="459"/>
      <c r="Q59" s="459"/>
      <c r="R59" s="459"/>
      <c r="S59" s="566"/>
      <c r="T59" s="566"/>
      <c r="U59" s="566"/>
      <c r="W59" s="566"/>
      <c r="X59" s="566"/>
      <c r="Z59" s="485"/>
      <c r="AA59" s="489"/>
      <c r="AB59" s="489"/>
      <c r="AD59" s="566"/>
      <c r="AE59" s="566"/>
      <c r="AF59" s="566"/>
      <c r="AG59" s="566"/>
      <c r="AH59" s="566"/>
      <c r="AI59" s="566"/>
      <c r="AJ59" s="566"/>
      <c r="AK59" s="566"/>
      <c r="AL59" s="566"/>
      <c r="AM59" s="566"/>
      <c r="AO59" s="566"/>
      <c r="AP59" s="566"/>
      <c r="AQ59" s="566"/>
      <c r="AR59" s="566"/>
      <c r="AS59" s="566"/>
      <c r="AT59" s="566"/>
      <c r="AU59" s="568"/>
      <c r="AV59" s="631"/>
      <c r="AZ59" s="464">
        <f t="shared" si="7"/>
        <v>14</v>
      </c>
      <c r="BA59" s="464">
        <f t="shared" si="8"/>
        <v>0</v>
      </c>
    </row>
    <row r="60" spans="1:53" s="557" customFormat="1" ht="63" customHeight="1" x14ac:dyDescent="0.2">
      <c r="A60" s="457">
        <v>51</v>
      </c>
      <c r="B60" s="432" t="s">
        <v>109</v>
      </c>
      <c r="C60" s="430" t="s">
        <v>1355</v>
      </c>
      <c r="D60" s="430" t="s">
        <v>1248</v>
      </c>
      <c r="E60" s="683">
        <f t="shared" si="9"/>
        <v>22</v>
      </c>
      <c r="F60" s="515">
        <v>7.5</v>
      </c>
      <c r="G60" s="515">
        <v>0</v>
      </c>
      <c r="H60" s="515">
        <v>0</v>
      </c>
      <c r="I60" s="515">
        <v>14.5</v>
      </c>
      <c r="J60" s="735"/>
      <c r="K60" s="735"/>
      <c r="L60" s="536"/>
      <c r="M60" s="537"/>
      <c r="N60" s="537"/>
      <c r="O60" s="537"/>
      <c r="P60" s="459"/>
      <c r="Q60" s="459"/>
      <c r="R60" s="459"/>
      <c r="S60" s="566"/>
      <c r="T60" s="566"/>
      <c r="U60" s="566"/>
      <c r="W60" s="537"/>
      <c r="X60" s="537"/>
      <c r="Z60" s="485"/>
      <c r="AA60" s="489"/>
      <c r="AB60" s="489"/>
      <c r="AD60" s="537"/>
      <c r="AE60" s="537"/>
      <c r="AF60" s="537"/>
      <c r="AG60" s="537"/>
      <c r="AH60" s="537"/>
      <c r="AI60" s="537"/>
      <c r="AJ60" s="537"/>
      <c r="AK60" s="537"/>
      <c r="AL60" s="537"/>
      <c r="AM60" s="566"/>
      <c r="AO60" s="537"/>
      <c r="AP60" s="537"/>
      <c r="AQ60" s="537"/>
      <c r="AR60" s="537"/>
      <c r="AS60" s="537"/>
      <c r="AT60" s="537"/>
      <c r="AU60" s="569"/>
      <c r="AV60" s="632"/>
      <c r="AZ60" s="464">
        <f t="shared" si="7"/>
        <v>22</v>
      </c>
      <c r="BA60" s="464">
        <f t="shared" si="8"/>
        <v>0</v>
      </c>
    </row>
    <row r="61" spans="1:53" s="557" customFormat="1" ht="61.5" customHeight="1" x14ac:dyDescent="0.2">
      <c r="A61" s="457">
        <v>52</v>
      </c>
      <c r="B61" s="432" t="s">
        <v>219</v>
      </c>
      <c r="C61" s="430" t="s">
        <v>1336</v>
      </c>
      <c r="D61" s="433" t="s">
        <v>1249</v>
      </c>
      <c r="E61" s="683">
        <f t="shared" si="9"/>
        <v>5</v>
      </c>
      <c r="F61" s="515">
        <v>5</v>
      </c>
      <c r="G61" s="515"/>
      <c r="H61" s="515"/>
      <c r="I61" s="515"/>
      <c r="J61" s="746">
        <v>2</v>
      </c>
      <c r="K61" s="746"/>
      <c r="L61" s="536"/>
      <c r="M61" s="537"/>
      <c r="N61" s="537"/>
      <c r="O61" s="537"/>
      <c r="P61" s="459"/>
      <c r="Q61" s="459"/>
      <c r="R61" s="459"/>
      <c r="S61" s="566"/>
      <c r="T61" s="566"/>
      <c r="U61" s="566"/>
      <c r="W61" s="537"/>
      <c r="X61" s="537"/>
      <c r="Z61" s="485"/>
      <c r="AA61" s="489"/>
      <c r="AB61" s="489"/>
      <c r="AD61" s="537"/>
      <c r="AE61" s="537"/>
      <c r="AF61" s="537"/>
      <c r="AG61" s="537"/>
      <c r="AH61" s="537"/>
      <c r="AI61" s="537"/>
      <c r="AJ61" s="537"/>
      <c r="AK61" s="537"/>
      <c r="AL61" s="537"/>
      <c r="AM61" s="566"/>
      <c r="AO61" s="537"/>
      <c r="AP61" s="537"/>
      <c r="AQ61" s="537"/>
      <c r="AR61" s="537"/>
      <c r="AS61" s="537"/>
      <c r="AT61" s="537"/>
      <c r="AU61" s="569"/>
      <c r="AV61" s="632"/>
      <c r="AZ61" s="464"/>
      <c r="BA61" s="464"/>
    </row>
    <row r="62" spans="1:53" s="557" customFormat="1" ht="81.75" customHeight="1" x14ac:dyDescent="0.2">
      <c r="A62" s="457">
        <v>53</v>
      </c>
      <c r="B62" s="432" t="s">
        <v>356</v>
      </c>
      <c r="C62" s="430" t="s">
        <v>220</v>
      </c>
      <c r="D62" s="433" t="s">
        <v>1249</v>
      </c>
      <c r="E62" s="683">
        <f t="shared" si="9"/>
        <v>6</v>
      </c>
      <c r="F62" s="515">
        <v>5.5</v>
      </c>
      <c r="G62" s="515"/>
      <c r="H62" s="515"/>
      <c r="I62" s="515">
        <v>0.5</v>
      </c>
      <c r="J62" s="735"/>
      <c r="K62" s="735"/>
      <c r="L62" s="536"/>
      <c r="M62" s="537"/>
      <c r="N62" s="537"/>
      <c r="O62" s="537"/>
      <c r="P62" s="459"/>
      <c r="Q62" s="459"/>
      <c r="R62" s="459"/>
      <c r="S62" s="566"/>
      <c r="T62" s="566"/>
      <c r="U62" s="566"/>
      <c r="W62" s="537"/>
      <c r="X62" s="537"/>
      <c r="Z62" s="485"/>
      <c r="AA62" s="489"/>
      <c r="AB62" s="489"/>
      <c r="AD62" s="537"/>
      <c r="AE62" s="537"/>
      <c r="AF62" s="537"/>
      <c r="AG62" s="537"/>
      <c r="AH62" s="537"/>
      <c r="AI62" s="537"/>
      <c r="AJ62" s="537"/>
      <c r="AK62" s="537"/>
      <c r="AL62" s="537"/>
      <c r="AM62" s="566"/>
      <c r="AO62" s="537"/>
      <c r="AP62" s="537"/>
      <c r="AQ62" s="537"/>
      <c r="AR62" s="537"/>
      <c r="AS62" s="537"/>
      <c r="AT62" s="537"/>
      <c r="AU62" s="569"/>
      <c r="AV62" s="632"/>
      <c r="AZ62" s="464">
        <f t="shared" si="7"/>
        <v>6</v>
      </c>
      <c r="BA62" s="464">
        <f t="shared" si="8"/>
        <v>0</v>
      </c>
    </row>
    <row r="63" spans="1:53" s="557" customFormat="1" ht="65.25" customHeight="1" x14ac:dyDescent="0.2">
      <c r="A63" s="457">
        <v>54</v>
      </c>
      <c r="B63" s="432" t="s">
        <v>188</v>
      </c>
      <c r="C63" s="430" t="s">
        <v>1283</v>
      </c>
      <c r="D63" s="433" t="s">
        <v>1249</v>
      </c>
      <c r="E63" s="683">
        <f t="shared" si="9"/>
        <v>35.9</v>
      </c>
      <c r="F63" s="515">
        <v>9.5</v>
      </c>
      <c r="G63" s="515"/>
      <c r="H63" s="515"/>
      <c r="I63" s="515">
        <v>26.4</v>
      </c>
      <c r="J63" s="735"/>
      <c r="K63" s="735"/>
      <c r="L63" s="536"/>
      <c r="M63" s="537"/>
      <c r="N63" s="537"/>
      <c r="O63" s="537"/>
      <c r="P63" s="459"/>
      <c r="Q63" s="459"/>
      <c r="R63" s="459"/>
      <c r="S63" s="566"/>
      <c r="T63" s="566"/>
      <c r="U63" s="566"/>
      <c r="W63" s="537"/>
      <c r="X63" s="537"/>
      <c r="Z63" s="485"/>
      <c r="AA63" s="489"/>
      <c r="AB63" s="489"/>
      <c r="AD63" s="537"/>
      <c r="AE63" s="537"/>
      <c r="AF63" s="537"/>
      <c r="AG63" s="537"/>
      <c r="AH63" s="537"/>
      <c r="AI63" s="537"/>
      <c r="AJ63" s="537"/>
      <c r="AK63" s="537"/>
      <c r="AL63" s="537"/>
      <c r="AM63" s="566"/>
      <c r="AO63" s="537"/>
      <c r="AP63" s="537"/>
      <c r="AQ63" s="537"/>
      <c r="AR63" s="537"/>
      <c r="AS63" s="537"/>
      <c r="AT63" s="537"/>
      <c r="AU63" s="569"/>
      <c r="AV63" s="632"/>
      <c r="AZ63" s="464">
        <f t="shared" si="7"/>
        <v>35.9</v>
      </c>
      <c r="BA63" s="464">
        <f t="shared" si="8"/>
        <v>0</v>
      </c>
    </row>
    <row r="64" spans="1:53" s="459" customFormat="1" ht="30.75" customHeight="1" x14ac:dyDescent="0.2">
      <c r="A64" s="481" t="s">
        <v>1252</v>
      </c>
      <c r="B64" s="748" t="s">
        <v>418</v>
      </c>
      <c r="C64" s="748"/>
      <c r="D64" s="687"/>
      <c r="E64" s="516">
        <f>SUM(E65:E77)</f>
        <v>23.970000000000002</v>
      </c>
      <c r="F64" s="516">
        <f>SUM(F65:F77)</f>
        <v>16.060000000000002</v>
      </c>
      <c r="G64" s="516">
        <f>SUM(G65:G77)</f>
        <v>0.1</v>
      </c>
      <c r="H64" s="516">
        <f>SUM(H65:H77)</f>
        <v>0</v>
      </c>
      <c r="I64" s="516">
        <f>SUM(I65:I77)</f>
        <v>7.81</v>
      </c>
      <c r="J64" s="738"/>
      <c r="K64" s="738"/>
      <c r="L64" s="570"/>
      <c r="M64" s="490"/>
      <c r="N64" s="490"/>
      <c r="O64" s="490"/>
      <c r="P64" s="490"/>
      <c r="Q64" s="490"/>
      <c r="R64" s="490"/>
      <c r="S64" s="490"/>
      <c r="T64" s="490"/>
      <c r="U64" s="490"/>
      <c r="W64" s="490"/>
      <c r="X64" s="490"/>
      <c r="Z64" s="485"/>
      <c r="AA64" s="489"/>
      <c r="AB64" s="489"/>
      <c r="AD64" s="490"/>
      <c r="AE64" s="490"/>
      <c r="AF64" s="490"/>
      <c r="AG64" s="490"/>
      <c r="AH64" s="490"/>
      <c r="AI64" s="490"/>
      <c r="AJ64" s="490"/>
      <c r="AK64" s="490"/>
      <c r="AL64" s="490"/>
      <c r="AM64" s="490"/>
      <c r="AO64" s="490"/>
      <c r="AP64" s="490"/>
      <c r="AQ64" s="490"/>
      <c r="AR64" s="490"/>
      <c r="AS64" s="490"/>
      <c r="AT64" s="490"/>
      <c r="AU64" s="490"/>
      <c r="AV64" s="633"/>
      <c r="AZ64" s="464">
        <f t="shared" si="7"/>
        <v>23.970000000000002</v>
      </c>
      <c r="BA64" s="464">
        <f t="shared" si="8"/>
        <v>0</v>
      </c>
    </row>
    <row r="65" spans="1:191" s="562" customFormat="1" ht="45" customHeight="1" x14ac:dyDescent="0.2">
      <c r="A65" s="446" t="s">
        <v>144</v>
      </c>
      <c r="B65" s="437" t="s">
        <v>17</v>
      </c>
      <c r="C65" s="437" t="s">
        <v>76</v>
      </c>
      <c r="D65" s="437" t="s">
        <v>1250</v>
      </c>
      <c r="E65" s="516">
        <f t="shared" ref="E65:E77" si="10">F65+G65+H65+I65</f>
        <v>0.1</v>
      </c>
      <c r="F65" s="513">
        <v>0</v>
      </c>
      <c r="G65" s="515">
        <v>0.1</v>
      </c>
      <c r="H65" s="515"/>
      <c r="I65" s="513">
        <f t="shared" ref="I65:I73" si="11">SUM(L65:AV65)</f>
        <v>0</v>
      </c>
      <c r="J65" s="689"/>
      <c r="K65" s="689">
        <v>16</v>
      </c>
      <c r="L65" s="474"/>
      <c r="M65" s="439"/>
      <c r="N65" s="439"/>
      <c r="O65" s="439"/>
      <c r="P65" s="439"/>
      <c r="Q65" s="439"/>
      <c r="R65" s="439"/>
      <c r="S65" s="439"/>
      <c r="T65" s="439"/>
      <c r="U65" s="439"/>
      <c r="V65" s="439"/>
      <c r="W65" s="439"/>
      <c r="X65" s="439"/>
      <c r="Y65" s="439"/>
      <c r="Z65" s="485">
        <v>0</v>
      </c>
      <c r="AA65" s="485"/>
      <c r="AB65" s="485"/>
      <c r="AC65" s="453"/>
      <c r="AD65" s="453"/>
      <c r="AE65" s="453"/>
      <c r="AF65" s="439"/>
      <c r="AG65" s="439"/>
      <c r="AH65" s="439"/>
      <c r="AI65" s="439"/>
      <c r="AJ65" s="439"/>
      <c r="AK65" s="439"/>
      <c r="AL65" s="439"/>
      <c r="AM65" s="439"/>
      <c r="AN65" s="439"/>
      <c r="AO65" s="439"/>
      <c r="AP65" s="439"/>
      <c r="AQ65" s="439"/>
      <c r="AR65" s="439"/>
      <c r="AS65" s="439"/>
      <c r="AT65" s="439"/>
      <c r="AU65" s="439"/>
      <c r="AV65" s="634"/>
      <c r="AW65" s="562">
        <v>12</v>
      </c>
      <c r="AX65" s="562">
        <v>1</v>
      </c>
      <c r="AZ65" s="464">
        <f t="shared" si="7"/>
        <v>0.1</v>
      </c>
      <c r="BA65" s="464">
        <f t="shared" si="8"/>
        <v>0</v>
      </c>
    </row>
    <row r="66" spans="1:191" s="562" customFormat="1" ht="40.5" customHeight="1" x14ac:dyDescent="0.2">
      <c r="A66" s="446" t="s">
        <v>1284</v>
      </c>
      <c r="B66" s="437" t="s">
        <v>816</v>
      </c>
      <c r="C66" s="437" t="s">
        <v>77</v>
      </c>
      <c r="D66" s="437" t="s">
        <v>1250</v>
      </c>
      <c r="E66" s="516">
        <f t="shared" si="10"/>
        <v>0.3</v>
      </c>
      <c r="F66" s="513">
        <v>0.3</v>
      </c>
      <c r="G66" s="515"/>
      <c r="H66" s="515"/>
      <c r="I66" s="513">
        <f t="shared" si="11"/>
        <v>0</v>
      </c>
      <c r="J66" s="689"/>
      <c r="K66" s="689"/>
      <c r="L66" s="474"/>
      <c r="M66" s="439"/>
      <c r="N66" s="439"/>
      <c r="O66" s="439"/>
      <c r="P66" s="439"/>
      <c r="Q66" s="439"/>
      <c r="R66" s="439"/>
      <c r="S66" s="439"/>
      <c r="T66" s="439"/>
      <c r="U66" s="439"/>
      <c r="V66" s="439"/>
      <c r="W66" s="439"/>
      <c r="X66" s="439"/>
      <c r="Y66" s="439"/>
      <c r="Z66" s="485">
        <v>0</v>
      </c>
      <c r="AA66" s="485"/>
      <c r="AB66" s="485"/>
      <c r="AC66" s="453"/>
      <c r="AD66" s="453"/>
      <c r="AE66" s="453"/>
      <c r="AF66" s="439"/>
      <c r="AG66" s="439"/>
      <c r="AH66" s="439"/>
      <c r="AI66" s="439"/>
      <c r="AJ66" s="439"/>
      <c r="AK66" s="439"/>
      <c r="AL66" s="439"/>
      <c r="AM66" s="439"/>
      <c r="AN66" s="439"/>
      <c r="AO66" s="439"/>
      <c r="AP66" s="439"/>
      <c r="AQ66" s="439"/>
      <c r="AR66" s="439"/>
      <c r="AS66" s="439"/>
      <c r="AT66" s="439"/>
      <c r="AU66" s="439"/>
      <c r="AV66" s="634"/>
      <c r="AX66" s="562">
        <v>2</v>
      </c>
      <c r="AZ66" s="464">
        <f t="shared" si="7"/>
        <v>0.3</v>
      </c>
      <c r="BA66" s="464">
        <f t="shared" si="8"/>
        <v>0</v>
      </c>
    </row>
    <row r="67" spans="1:191" s="562" customFormat="1" ht="45" customHeight="1" x14ac:dyDescent="0.2">
      <c r="A67" s="446" t="s">
        <v>1285</v>
      </c>
      <c r="B67" s="482" t="s">
        <v>15</v>
      </c>
      <c r="C67" s="483" t="s">
        <v>1253</v>
      </c>
      <c r="D67" s="482" t="s">
        <v>1244</v>
      </c>
      <c r="E67" s="516">
        <f t="shared" si="10"/>
        <v>0.28000000000000003</v>
      </c>
      <c r="F67" s="513">
        <v>0.06</v>
      </c>
      <c r="G67" s="513"/>
      <c r="H67" s="513"/>
      <c r="I67" s="513">
        <f t="shared" si="11"/>
        <v>0.22</v>
      </c>
      <c r="J67" s="724"/>
      <c r="K67" s="724">
        <v>17</v>
      </c>
      <c r="L67" s="534">
        <v>0.12</v>
      </c>
      <c r="M67" s="535">
        <v>0.1</v>
      </c>
      <c r="N67" s="571"/>
      <c r="O67" s="571"/>
      <c r="P67" s="571"/>
      <c r="Q67" s="571"/>
      <c r="R67" s="530"/>
      <c r="S67" s="530"/>
      <c r="T67" s="530"/>
      <c r="U67" s="530"/>
      <c r="V67" s="530"/>
      <c r="W67" s="530"/>
      <c r="X67" s="530"/>
      <c r="Y67" s="530"/>
      <c r="Z67" s="485">
        <v>0</v>
      </c>
      <c r="AA67" s="461"/>
      <c r="AB67" s="461"/>
      <c r="AC67" s="530"/>
      <c r="AD67" s="530"/>
      <c r="AE67" s="530"/>
      <c r="AF67" s="530"/>
      <c r="AG67" s="530"/>
      <c r="AH67" s="530"/>
      <c r="AI67" s="530"/>
      <c r="AJ67" s="530"/>
      <c r="AK67" s="530"/>
      <c r="AL67" s="530"/>
      <c r="AM67" s="530"/>
      <c r="AN67" s="530"/>
      <c r="AO67" s="530"/>
      <c r="AP67" s="530"/>
      <c r="AQ67" s="530"/>
      <c r="AR67" s="530"/>
      <c r="AS67" s="530"/>
      <c r="AT67" s="530"/>
      <c r="AU67" s="530"/>
      <c r="AV67" s="527"/>
      <c r="AW67" s="562">
        <v>13</v>
      </c>
      <c r="AX67" s="562">
        <v>3</v>
      </c>
      <c r="AZ67" s="464">
        <f t="shared" si="7"/>
        <v>0.28000000000000003</v>
      </c>
      <c r="BA67" s="464">
        <f t="shared" si="8"/>
        <v>0</v>
      </c>
    </row>
    <row r="68" spans="1:191" s="562" customFormat="1" ht="61.5" customHeight="1" x14ac:dyDescent="0.2">
      <c r="A68" s="446" t="s">
        <v>168</v>
      </c>
      <c r="B68" s="430" t="s">
        <v>6</v>
      </c>
      <c r="C68" s="430" t="s">
        <v>868</v>
      </c>
      <c r="D68" s="437" t="s">
        <v>1246</v>
      </c>
      <c r="E68" s="516">
        <f t="shared" si="10"/>
        <v>0.28999999999999998</v>
      </c>
      <c r="F68" s="513">
        <v>0.28999999999999998</v>
      </c>
      <c r="G68" s="432"/>
      <c r="H68" s="432"/>
      <c r="I68" s="513">
        <f t="shared" si="11"/>
        <v>0</v>
      </c>
      <c r="J68" s="689"/>
      <c r="K68" s="689">
        <v>18</v>
      </c>
      <c r="L68" s="618"/>
      <c r="M68" s="429"/>
      <c r="N68" s="429"/>
      <c r="O68" s="429"/>
      <c r="P68" s="429"/>
      <c r="Q68" s="429"/>
      <c r="R68" s="429"/>
      <c r="S68" s="429"/>
      <c r="T68" s="429"/>
      <c r="U68" s="429"/>
      <c r="V68" s="429"/>
      <c r="W68" s="429"/>
      <c r="X68" s="429"/>
      <c r="Y68" s="429"/>
      <c r="Z68" s="485">
        <v>0</v>
      </c>
      <c r="AA68" s="485"/>
      <c r="AB68" s="485"/>
      <c r="AC68" s="429"/>
      <c r="AD68" s="429"/>
      <c r="AE68" s="429"/>
      <c r="AF68" s="429"/>
      <c r="AG68" s="429"/>
      <c r="AH68" s="429"/>
      <c r="AI68" s="429"/>
      <c r="AJ68" s="429"/>
      <c r="AK68" s="429"/>
      <c r="AL68" s="429"/>
      <c r="AM68" s="429"/>
      <c r="AN68" s="429"/>
      <c r="AO68" s="429"/>
      <c r="AP68" s="429"/>
      <c r="AQ68" s="429"/>
      <c r="AR68" s="429"/>
      <c r="AS68" s="429"/>
      <c r="AT68" s="429"/>
      <c r="AU68" s="429"/>
      <c r="AV68" s="616"/>
      <c r="AW68" s="610">
        <v>14</v>
      </c>
      <c r="AX68" s="562">
        <v>4</v>
      </c>
      <c r="AY68" s="610"/>
      <c r="AZ68" s="464">
        <f t="shared" si="7"/>
        <v>0.28999999999999998</v>
      </c>
      <c r="BA68" s="464">
        <f t="shared" si="8"/>
        <v>0</v>
      </c>
      <c r="BB68" s="610"/>
      <c r="BC68" s="610"/>
      <c r="BD68" s="610"/>
      <c r="BE68" s="610"/>
      <c r="BF68" s="610"/>
      <c r="BG68" s="610"/>
      <c r="BH68" s="610"/>
      <c r="BI68" s="610"/>
      <c r="BJ68" s="610"/>
      <c r="BK68" s="610"/>
      <c r="BL68" s="610"/>
      <c r="BM68" s="610"/>
      <c r="BN68" s="610"/>
      <c r="BO68" s="610"/>
      <c r="BP68" s="610"/>
      <c r="BQ68" s="610"/>
      <c r="BR68" s="610"/>
      <c r="BS68" s="610"/>
      <c r="BT68" s="610"/>
      <c r="BU68" s="610"/>
      <c r="BV68" s="610"/>
      <c r="BW68" s="610"/>
      <c r="BX68" s="610"/>
      <c r="BY68" s="610"/>
      <c r="BZ68" s="610"/>
      <c r="CA68" s="610"/>
      <c r="CB68" s="610"/>
      <c r="CC68" s="610"/>
      <c r="CD68" s="610"/>
      <c r="CE68" s="610"/>
      <c r="CF68" s="610"/>
      <c r="CG68" s="610"/>
      <c r="CH68" s="610"/>
      <c r="CI68" s="610"/>
      <c r="CJ68" s="610"/>
      <c r="CK68" s="610"/>
      <c r="CL68" s="610"/>
      <c r="CM68" s="610"/>
      <c r="CN68" s="610"/>
      <c r="CO68" s="610"/>
      <c r="CP68" s="610"/>
      <c r="CQ68" s="610"/>
      <c r="CR68" s="610"/>
      <c r="CS68" s="610"/>
      <c r="CT68" s="610"/>
      <c r="CU68" s="610"/>
      <c r="CV68" s="610"/>
      <c r="CW68" s="610"/>
      <c r="CX68" s="610"/>
      <c r="CY68" s="610"/>
      <c r="CZ68" s="610"/>
      <c r="DA68" s="610"/>
      <c r="DB68" s="610"/>
      <c r="DC68" s="610"/>
      <c r="DD68" s="610"/>
      <c r="DE68" s="610"/>
      <c r="DF68" s="610"/>
      <c r="DG68" s="610"/>
      <c r="DH68" s="610"/>
      <c r="DI68" s="610"/>
      <c r="DJ68" s="610"/>
      <c r="DK68" s="610"/>
      <c r="DL68" s="610"/>
      <c r="DM68" s="610"/>
      <c r="DN68" s="610"/>
      <c r="DO68" s="610"/>
      <c r="DP68" s="610"/>
      <c r="DQ68" s="610"/>
      <c r="DR68" s="610"/>
      <c r="DS68" s="610"/>
      <c r="DT68" s="610"/>
      <c r="DU68" s="610"/>
      <c r="DV68" s="610"/>
      <c r="DW68" s="610"/>
      <c r="DX68" s="610"/>
      <c r="DY68" s="610"/>
      <c r="DZ68" s="610"/>
      <c r="EA68" s="610"/>
      <c r="EB68" s="610"/>
      <c r="EC68" s="610"/>
      <c r="ED68" s="610"/>
      <c r="EE68" s="610"/>
      <c r="EF68" s="610"/>
      <c r="EG68" s="610"/>
      <c r="EH68" s="610"/>
      <c r="EI68" s="610"/>
      <c r="EJ68" s="610"/>
      <c r="EK68" s="610"/>
      <c r="EL68" s="610"/>
      <c r="EM68" s="610"/>
      <c r="EN68" s="610"/>
      <c r="EO68" s="610"/>
      <c r="EP68" s="610"/>
      <c r="EQ68" s="610"/>
      <c r="ER68" s="610"/>
      <c r="ES68" s="610"/>
      <c r="ET68" s="610"/>
      <c r="EU68" s="610"/>
      <c r="EV68" s="610"/>
      <c r="EW68" s="610"/>
      <c r="EX68" s="610"/>
      <c r="EY68" s="610"/>
      <c r="EZ68" s="610"/>
      <c r="FA68" s="610"/>
      <c r="FB68" s="610"/>
      <c r="FC68" s="610"/>
      <c r="FD68" s="610"/>
      <c r="FE68" s="610"/>
      <c r="FF68" s="610"/>
      <c r="FG68" s="610"/>
      <c r="FH68" s="610"/>
      <c r="FI68" s="610"/>
      <c r="FJ68" s="610"/>
      <c r="FK68" s="610"/>
      <c r="FL68" s="610"/>
      <c r="FM68" s="610"/>
      <c r="FN68" s="610"/>
      <c r="FO68" s="610"/>
      <c r="FP68" s="610"/>
      <c r="FQ68" s="610"/>
      <c r="FR68" s="610"/>
      <c r="FS68" s="610"/>
      <c r="FT68" s="610"/>
      <c r="FU68" s="610"/>
      <c r="FV68" s="610"/>
      <c r="FW68" s="610"/>
      <c r="FX68" s="610"/>
      <c r="FY68" s="610"/>
      <c r="FZ68" s="610"/>
      <c r="GA68" s="610"/>
      <c r="GB68" s="610"/>
      <c r="GC68" s="610"/>
      <c r="GD68" s="610"/>
      <c r="GE68" s="610"/>
      <c r="GF68" s="610"/>
      <c r="GG68" s="610"/>
      <c r="GH68" s="610"/>
      <c r="GI68" s="610"/>
    </row>
    <row r="69" spans="1:191" s="562" customFormat="1" ht="45" customHeight="1" x14ac:dyDescent="0.2">
      <c r="A69" s="446" t="s">
        <v>169</v>
      </c>
      <c r="B69" s="430" t="s">
        <v>914</v>
      </c>
      <c r="C69" s="430" t="s">
        <v>868</v>
      </c>
      <c r="D69" s="437" t="s">
        <v>1246</v>
      </c>
      <c r="E69" s="516">
        <f t="shared" si="10"/>
        <v>0.32</v>
      </c>
      <c r="F69" s="513">
        <v>0.32</v>
      </c>
      <c r="G69" s="432"/>
      <c r="H69" s="432"/>
      <c r="I69" s="513">
        <f t="shared" si="11"/>
        <v>0</v>
      </c>
      <c r="J69" s="689"/>
      <c r="K69" s="689"/>
      <c r="L69" s="618"/>
      <c r="M69" s="429"/>
      <c r="N69" s="429"/>
      <c r="O69" s="429"/>
      <c r="P69" s="429"/>
      <c r="Q69" s="429"/>
      <c r="R69" s="429"/>
      <c r="S69" s="429"/>
      <c r="T69" s="429"/>
      <c r="U69" s="429"/>
      <c r="V69" s="429"/>
      <c r="W69" s="429"/>
      <c r="X69" s="429"/>
      <c r="Y69" s="429"/>
      <c r="Z69" s="485">
        <v>0</v>
      </c>
      <c r="AA69" s="485"/>
      <c r="AB69" s="485"/>
      <c r="AC69" s="429"/>
      <c r="AD69" s="429"/>
      <c r="AE69" s="429"/>
      <c r="AF69" s="429"/>
      <c r="AG69" s="429"/>
      <c r="AH69" s="429"/>
      <c r="AI69" s="429"/>
      <c r="AJ69" s="429"/>
      <c r="AK69" s="429"/>
      <c r="AL69" s="429"/>
      <c r="AM69" s="429"/>
      <c r="AN69" s="429"/>
      <c r="AO69" s="429"/>
      <c r="AP69" s="429"/>
      <c r="AQ69" s="429"/>
      <c r="AR69" s="429"/>
      <c r="AS69" s="429"/>
      <c r="AT69" s="429"/>
      <c r="AU69" s="429"/>
      <c r="AV69" s="616"/>
      <c r="AW69" s="610"/>
      <c r="AX69" s="562">
        <v>5</v>
      </c>
      <c r="AY69" s="610"/>
      <c r="AZ69" s="464">
        <f t="shared" si="7"/>
        <v>0.32</v>
      </c>
      <c r="BA69" s="464">
        <f t="shared" si="8"/>
        <v>0</v>
      </c>
      <c r="BB69" s="610"/>
      <c r="BC69" s="610"/>
      <c r="BD69" s="610"/>
      <c r="BE69" s="610"/>
      <c r="BF69" s="610"/>
      <c r="BG69" s="610"/>
      <c r="BH69" s="610"/>
      <c r="BI69" s="610"/>
      <c r="BJ69" s="610"/>
      <c r="BK69" s="610"/>
      <c r="BL69" s="610"/>
      <c r="BM69" s="610"/>
      <c r="BN69" s="610"/>
      <c r="BO69" s="610"/>
      <c r="BP69" s="610"/>
      <c r="BQ69" s="610"/>
      <c r="BR69" s="610"/>
      <c r="BS69" s="610"/>
      <c r="BT69" s="610"/>
      <c r="BU69" s="610"/>
      <c r="BV69" s="610"/>
      <c r="BW69" s="610"/>
      <c r="BX69" s="610"/>
      <c r="BY69" s="610"/>
      <c r="BZ69" s="610"/>
      <c r="CA69" s="610"/>
      <c r="CB69" s="610"/>
      <c r="CC69" s="610"/>
      <c r="CD69" s="610"/>
      <c r="CE69" s="610"/>
      <c r="CF69" s="610"/>
      <c r="CG69" s="610"/>
      <c r="CH69" s="610"/>
      <c r="CI69" s="610"/>
      <c r="CJ69" s="610"/>
      <c r="CK69" s="610"/>
      <c r="CL69" s="610"/>
      <c r="CM69" s="610"/>
      <c r="CN69" s="610"/>
      <c r="CO69" s="610"/>
      <c r="CP69" s="610"/>
      <c r="CQ69" s="610"/>
      <c r="CR69" s="610"/>
      <c r="CS69" s="610"/>
      <c r="CT69" s="610"/>
      <c r="CU69" s="610"/>
      <c r="CV69" s="610"/>
      <c r="CW69" s="610"/>
      <c r="CX69" s="610"/>
      <c r="CY69" s="610"/>
      <c r="CZ69" s="610"/>
      <c r="DA69" s="610"/>
      <c r="DB69" s="610"/>
      <c r="DC69" s="610"/>
      <c r="DD69" s="610"/>
      <c r="DE69" s="610"/>
      <c r="DF69" s="610"/>
      <c r="DG69" s="610"/>
      <c r="DH69" s="610"/>
      <c r="DI69" s="610"/>
      <c r="DJ69" s="610"/>
      <c r="DK69" s="610"/>
      <c r="DL69" s="610"/>
      <c r="DM69" s="610"/>
      <c r="DN69" s="610"/>
      <c r="DO69" s="610"/>
      <c r="DP69" s="610"/>
      <c r="DQ69" s="610"/>
      <c r="DR69" s="610"/>
      <c r="DS69" s="610"/>
      <c r="DT69" s="610"/>
      <c r="DU69" s="610"/>
      <c r="DV69" s="610"/>
      <c r="DW69" s="610"/>
      <c r="DX69" s="610"/>
      <c r="DY69" s="610"/>
      <c r="DZ69" s="610"/>
      <c r="EA69" s="610"/>
      <c r="EB69" s="610"/>
      <c r="EC69" s="610"/>
      <c r="ED69" s="610"/>
      <c r="EE69" s="610"/>
      <c r="EF69" s="610"/>
      <c r="EG69" s="610"/>
      <c r="EH69" s="610"/>
      <c r="EI69" s="610"/>
      <c r="EJ69" s="610"/>
      <c r="EK69" s="610"/>
      <c r="EL69" s="610"/>
      <c r="EM69" s="610"/>
      <c r="EN69" s="610"/>
      <c r="EO69" s="610"/>
      <c r="EP69" s="610"/>
      <c r="EQ69" s="610"/>
      <c r="ER69" s="610"/>
      <c r="ES69" s="610"/>
      <c r="ET69" s="610"/>
      <c r="EU69" s="610"/>
      <c r="EV69" s="610"/>
      <c r="EW69" s="610"/>
      <c r="EX69" s="610"/>
      <c r="EY69" s="610"/>
      <c r="EZ69" s="610"/>
      <c r="FA69" s="610"/>
      <c r="FB69" s="610"/>
      <c r="FC69" s="610"/>
      <c r="FD69" s="610"/>
      <c r="FE69" s="610"/>
      <c r="FF69" s="610"/>
      <c r="FG69" s="610"/>
      <c r="FH69" s="610"/>
      <c r="FI69" s="610"/>
      <c r="FJ69" s="610"/>
      <c r="FK69" s="610"/>
      <c r="FL69" s="610"/>
      <c r="FM69" s="610"/>
      <c r="FN69" s="610"/>
      <c r="FO69" s="610"/>
      <c r="FP69" s="610"/>
      <c r="FQ69" s="610"/>
      <c r="FR69" s="610"/>
      <c r="FS69" s="610"/>
      <c r="FT69" s="610"/>
      <c r="FU69" s="610"/>
      <c r="FV69" s="610"/>
      <c r="FW69" s="610"/>
      <c r="FX69" s="610"/>
      <c r="FY69" s="610"/>
      <c r="FZ69" s="610"/>
      <c r="GA69" s="610"/>
      <c r="GB69" s="610"/>
      <c r="GC69" s="610"/>
      <c r="GD69" s="610"/>
      <c r="GE69" s="610"/>
      <c r="GF69" s="610"/>
      <c r="GG69" s="610"/>
      <c r="GH69" s="610"/>
      <c r="GI69" s="610"/>
    </row>
    <row r="70" spans="1:191" s="562" customFormat="1" ht="43.5" customHeight="1" x14ac:dyDescent="0.2">
      <c r="A70" s="446" t="s">
        <v>1286</v>
      </c>
      <c r="B70" s="430" t="s">
        <v>146</v>
      </c>
      <c r="C70" s="430" t="s">
        <v>270</v>
      </c>
      <c r="D70" s="430" t="s">
        <v>1247</v>
      </c>
      <c r="E70" s="516">
        <f t="shared" si="10"/>
        <v>0.1</v>
      </c>
      <c r="F70" s="513">
        <v>0.1</v>
      </c>
      <c r="G70" s="432"/>
      <c r="H70" s="432"/>
      <c r="I70" s="513"/>
      <c r="J70" s="689"/>
      <c r="K70" s="689">
        <v>19</v>
      </c>
      <c r="L70" s="618"/>
      <c r="M70" s="429"/>
      <c r="N70" s="429"/>
      <c r="O70" s="429"/>
      <c r="P70" s="429"/>
      <c r="Q70" s="429"/>
      <c r="R70" s="429"/>
      <c r="S70" s="429"/>
      <c r="T70" s="429"/>
      <c r="U70" s="429"/>
      <c r="V70" s="575"/>
      <c r="W70" s="429"/>
      <c r="X70" s="429"/>
      <c r="Y70" s="575"/>
      <c r="Z70" s="485"/>
      <c r="AA70" s="489"/>
      <c r="AB70" s="489"/>
      <c r="AC70" s="575"/>
      <c r="AD70" s="429"/>
      <c r="AE70" s="429"/>
      <c r="AF70" s="429"/>
      <c r="AG70" s="429"/>
      <c r="AH70" s="429"/>
      <c r="AI70" s="429"/>
      <c r="AJ70" s="429"/>
      <c r="AK70" s="429"/>
      <c r="AL70" s="429"/>
      <c r="AM70" s="429"/>
      <c r="AN70" s="575"/>
      <c r="AO70" s="429"/>
      <c r="AP70" s="429"/>
      <c r="AQ70" s="429"/>
      <c r="AR70" s="429"/>
      <c r="AS70" s="429"/>
      <c r="AT70" s="429"/>
      <c r="AU70" s="429"/>
      <c r="AV70" s="616"/>
      <c r="AW70" s="610"/>
      <c r="AX70" s="562">
        <v>6</v>
      </c>
      <c r="AY70" s="610"/>
      <c r="AZ70" s="464">
        <f t="shared" si="7"/>
        <v>0.1</v>
      </c>
      <c r="BA70" s="464">
        <f t="shared" si="8"/>
        <v>0</v>
      </c>
      <c r="BB70" s="610"/>
      <c r="BC70" s="610"/>
      <c r="BD70" s="610"/>
      <c r="BE70" s="610"/>
      <c r="BF70" s="610"/>
      <c r="BG70" s="610"/>
      <c r="BH70" s="610"/>
      <c r="BI70" s="610"/>
      <c r="BJ70" s="610"/>
      <c r="BK70" s="610"/>
      <c r="BL70" s="610"/>
      <c r="BM70" s="610"/>
      <c r="BN70" s="610"/>
      <c r="BO70" s="610"/>
      <c r="BP70" s="610"/>
      <c r="BQ70" s="610"/>
      <c r="BR70" s="610"/>
      <c r="BS70" s="610"/>
      <c r="BT70" s="610"/>
      <c r="BU70" s="610"/>
      <c r="BV70" s="610"/>
      <c r="BW70" s="610"/>
      <c r="BX70" s="610"/>
      <c r="BY70" s="610"/>
      <c r="BZ70" s="610"/>
      <c r="CA70" s="610"/>
      <c r="CB70" s="610"/>
      <c r="CC70" s="610"/>
      <c r="CD70" s="610"/>
      <c r="CE70" s="610"/>
      <c r="CF70" s="610"/>
      <c r="CG70" s="610"/>
      <c r="CH70" s="610"/>
      <c r="CI70" s="610"/>
      <c r="CJ70" s="610"/>
      <c r="CK70" s="610"/>
      <c r="CL70" s="610"/>
      <c r="CM70" s="610"/>
      <c r="CN70" s="610"/>
      <c r="CO70" s="610"/>
      <c r="CP70" s="610"/>
      <c r="CQ70" s="610"/>
      <c r="CR70" s="610"/>
      <c r="CS70" s="610"/>
      <c r="CT70" s="610"/>
      <c r="CU70" s="610"/>
      <c r="CV70" s="610"/>
      <c r="CW70" s="610"/>
      <c r="CX70" s="610"/>
      <c r="CY70" s="610"/>
      <c r="CZ70" s="610"/>
      <c r="DA70" s="610"/>
      <c r="DB70" s="610"/>
      <c r="DC70" s="610"/>
      <c r="DD70" s="610"/>
      <c r="DE70" s="610"/>
      <c r="DF70" s="610"/>
      <c r="DG70" s="610"/>
      <c r="DH70" s="610"/>
      <c r="DI70" s="610"/>
      <c r="DJ70" s="610"/>
      <c r="DK70" s="610"/>
      <c r="DL70" s="610"/>
      <c r="DM70" s="610"/>
      <c r="DN70" s="610"/>
      <c r="DO70" s="610"/>
      <c r="DP70" s="610"/>
      <c r="DQ70" s="610"/>
      <c r="DR70" s="610"/>
      <c r="DS70" s="610"/>
      <c r="DT70" s="610"/>
      <c r="DU70" s="610"/>
      <c r="DV70" s="610"/>
      <c r="DW70" s="610"/>
      <c r="DX70" s="610"/>
      <c r="DY70" s="610"/>
      <c r="DZ70" s="610"/>
      <c r="EA70" s="610"/>
      <c r="EB70" s="610"/>
      <c r="EC70" s="610"/>
      <c r="ED70" s="610"/>
      <c r="EE70" s="610"/>
      <c r="EF70" s="610"/>
      <c r="EG70" s="610"/>
      <c r="EH70" s="610"/>
      <c r="EI70" s="610"/>
      <c r="EJ70" s="610"/>
      <c r="EK70" s="610"/>
      <c r="EL70" s="610"/>
      <c r="EM70" s="610"/>
      <c r="EN70" s="610"/>
      <c r="EO70" s="610"/>
      <c r="EP70" s="610"/>
      <c r="EQ70" s="610"/>
      <c r="ER70" s="610"/>
      <c r="ES70" s="610"/>
      <c r="ET70" s="610"/>
      <c r="EU70" s="610"/>
      <c r="EV70" s="610"/>
      <c r="EW70" s="610"/>
      <c r="EX70" s="610"/>
      <c r="EY70" s="610"/>
      <c r="EZ70" s="610"/>
      <c r="FA70" s="610"/>
      <c r="FB70" s="610"/>
      <c r="FC70" s="610"/>
      <c r="FD70" s="610"/>
      <c r="FE70" s="610"/>
      <c r="FF70" s="610"/>
      <c r="FG70" s="610"/>
      <c r="FH70" s="610"/>
      <c r="FI70" s="610"/>
      <c r="FJ70" s="610"/>
      <c r="FK70" s="610"/>
      <c r="FL70" s="610"/>
      <c r="FM70" s="610"/>
      <c r="FN70" s="610"/>
      <c r="FO70" s="610"/>
      <c r="FP70" s="610"/>
      <c r="FQ70" s="610"/>
      <c r="FR70" s="610"/>
      <c r="FS70" s="610"/>
      <c r="FT70" s="610"/>
      <c r="FU70" s="610"/>
      <c r="FV70" s="610"/>
      <c r="FW70" s="610"/>
      <c r="FX70" s="610"/>
      <c r="FY70" s="610"/>
      <c r="FZ70" s="610"/>
      <c r="GA70" s="610"/>
      <c r="GB70" s="610"/>
      <c r="GC70" s="610"/>
      <c r="GD70" s="610"/>
      <c r="GE70" s="610"/>
      <c r="GF70" s="610"/>
      <c r="GG70" s="610"/>
      <c r="GH70" s="610"/>
      <c r="GI70" s="610"/>
    </row>
    <row r="71" spans="1:191" s="557" customFormat="1" ht="42.75" customHeight="1" x14ac:dyDescent="0.2">
      <c r="A71" s="446" t="s">
        <v>1287</v>
      </c>
      <c r="B71" s="430" t="s">
        <v>16</v>
      </c>
      <c r="C71" s="430" t="s">
        <v>270</v>
      </c>
      <c r="D71" s="430" t="s">
        <v>1247</v>
      </c>
      <c r="E71" s="516">
        <f t="shared" si="10"/>
        <v>0.49</v>
      </c>
      <c r="F71" s="513">
        <v>0.48</v>
      </c>
      <c r="G71" s="513"/>
      <c r="H71" s="513"/>
      <c r="I71" s="513">
        <f t="shared" si="11"/>
        <v>0.01</v>
      </c>
      <c r="J71" s="689"/>
      <c r="K71" s="689">
        <v>20</v>
      </c>
      <c r="L71" s="536"/>
      <c r="M71" s="537"/>
      <c r="N71" s="537"/>
      <c r="O71" s="537"/>
      <c r="P71" s="537"/>
      <c r="Q71" s="537"/>
      <c r="R71" s="537"/>
      <c r="S71" s="537"/>
      <c r="T71" s="537"/>
      <c r="U71" s="537"/>
      <c r="W71" s="537"/>
      <c r="X71" s="537"/>
      <c r="Z71" s="485">
        <v>0</v>
      </c>
      <c r="AA71" s="489"/>
      <c r="AB71" s="489"/>
      <c r="AD71" s="537"/>
      <c r="AE71" s="537"/>
      <c r="AF71" s="537"/>
      <c r="AG71" s="537"/>
      <c r="AH71" s="537"/>
      <c r="AI71" s="537"/>
      <c r="AJ71" s="537"/>
      <c r="AK71" s="537"/>
      <c r="AL71" s="537"/>
      <c r="AM71" s="537"/>
      <c r="AO71" s="537"/>
      <c r="AP71" s="537"/>
      <c r="AQ71" s="537"/>
      <c r="AR71" s="537"/>
      <c r="AS71" s="537"/>
      <c r="AT71" s="537">
        <v>0.01</v>
      </c>
      <c r="AU71" s="537"/>
      <c r="AV71" s="559"/>
      <c r="AW71" s="557">
        <v>15</v>
      </c>
      <c r="AX71" s="562">
        <v>7</v>
      </c>
      <c r="AZ71" s="464">
        <f t="shared" si="7"/>
        <v>0.49</v>
      </c>
      <c r="BA71" s="464">
        <f t="shared" si="8"/>
        <v>0</v>
      </c>
    </row>
    <row r="72" spans="1:191" s="557" customFormat="1" ht="44.25" customHeight="1" x14ac:dyDescent="0.2">
      <c r="A72" s="446" t="s">
        <v>1288</v>
      </c>
      <c r="B72" s="432" t="s">
        <v>192</v>
      </c>
      <c r="C72" s="430" t="s">
        <v>270</v>
      </c>
      <c r="D72" s="430" t="s">
        <v>1247</v>
      </c>
      <c r="E72" s="516">
        <f t="shared" si="10"/>
        <v>3.45</v>
      </c>
      <c r="F72" s="513">
        <v>2.87</v>
      </c>
      <c r="G72" s="513"/>
      <c r="H72" s="513"/>
      <c r="I72" s="513">
        <v>0.57999999999999996</v>
      </c>
      <c r="J72" s="689"/>
      <c r="K72" s="689"/>
      <c r="L72" s="536">
        <v>0.09</v>
      </c>
      <c r="M72" s="537"/>
      <c r="N72" s="537"/>
      <c r="O72" s="537"/>
      <c r="P72" s="537"/>
      <c r="Q72" s="537"/>
      <c r="R72" s="537"/>
      <c r="S72" s="537"/>
      <c r="T72" s="537"/>
      <c r="U72" s="537"/>
      <c r="W72" s="537"/>
      <c r="X72" s="537"/>
      <c r="Z72" s="485">
        <v>0.67</v>
      </c>
      <c r="AA72" s="1">
        <v>0.67</v>
      </c>
      <c r="AB72" s="489"/>
      <c r="AD72" s="537"/>
      <c r="AE72" s="537"/>
      <c r="AF72" s="537"/>
      <c r="AG72" s="537"/>
      <c r="AH72" s="537"/>
      <c r="AI72" s="537"/>
      <c r="AJ72" s="537"/>
      <c r="AK72" s="537"/>
      <c r="AL72" s="537"/>
      <c r="AM72" s="537"/>
      <c r="AO72" s="537"/>
      <c r="AP72" s="537"/>
      <c r="AQ72" s="537"/>
      <c r="AR72" s="537"/>
      <c r="AS72" s="537"/>
      <c r="AT72" s="537"/>
      <c r="AU72" s="537"/>
      <c r="AV72" s="559"/>
      <c r="AX72" s="562">
        <v>8</v>
      </c>
      <c r="AZ72" s="464">
        <f t="shared" si="7"/>
        <v>3.45</v>
      </c>
      <c r="BA72" s="464">
        <f t="shared" si="8"/>
        <v>0</v>
      </c>
    </row>
    <row r="73" spans="1:191" s="557" customFormat="1" ht="42" customHeight="1" x14ac:dyDescent="0.2">
      <c r="A73" s="446" t="s">
        <v>1289</v>
      </c>
      <c r="B73" s="430" t="s">
        <v>18</v>
      </c>
      <c r="C73" s="431" t="s">
        <v>1277</v>
      </c>
      <c r="D73" s="430" t="s">
        <v>1247</v>
      </c>
      <c r="E73" s="516">
        <f t="shared" si="10"/>
        <v>0.04</v>
      </c>
      <c r="F73" s="513">
        <v>0.04</v>
      </c>
      <c r="G73" s="513"/>
      <c r="H73" s="513"/>
      <c r="I73" s="513">
        <f t="shared" si="11"/>
        <v>0</v>
      </c>
      <c r="J73" s="689"/>
      <c r="K73" s="689">
        <v>21</v>
      </c>
      <c r="L73" s="536"/>
      <c r="M73" s="537"/>
      <c r="N73" s="537"/>
      <c r="O73" s="537"/>
      <c r="P73" s="537"/>
      <c r="Q73" s="537"/>
      <c r="R73" s="537"/>
      <c r="S73" s="537"/>
      <c r="T73" s="537"/>
      <c r="U73" s="537"/>
      <c r="W73" s="537"/>
      <c r="X73" s="429"/>
      <c r="Z73" s="485">
        <v>0</v>
      </c>
      <c r="AA73" s="489"/>
      <c r="AB73" s="489"/>
      <c r="AD73" s="537"/>
      <c r="AE73" s="537"/>
      <c r="AF73" s="537"/>
      <c r="AG73" s="537"/>
      <c r="AH73" s="537"/>
      <c r="AI73" s="537"/>
      <c r="AJ73" s="537"/>
      <c r="AK73" s="537"/>
      <c r="AL73" s="537"/>
      <c r="AM73" s="537"/>
      <c r="AO73" s="537"/>
      <c r="AP73" s="537"/>
      <c r="AQ73" s="537"/>
      <c r="AR73" s="537"/>
      <c r="AS73" s="537"/>
      <c r="AT73" s="537"/>
      <c r="AU73" s="537"/>
      <c r="AV73" s="559"/>
      <c r="AW73" s="557">
        <v>16</v>
      </c>
      <c r="AX73" s="562">
        <v>9</v>
      </c>
      <c r="AZ73" s="464">
        <f t="shared" si="7"/>
        <v>0.04</v>
      </c>
      <c r="BA73" s="464">
        <f t="shared" si="8"/>
        <v>0</v>
      </c>
    </row>
    <row r="74" spans="1:191" s="557" customFormat="1" ht="60.75" customHeight="1" x14ac:dyDescent="0.2">
      <c r="A74" s="446" t="s">
        <v>1316</v>
      </c>
      <c r="B74" s="430" t="s">
        <v>147</v>
      </c>
      <c r="C74" s="431" t="s">
        <v>1276</v>
      </c>
      <c r="D74" s="430" t="s">
        <v>1247</v>
      </c>
      <c r="E74" s="516">
        <f t="shared" si="10"/>
        <v>0.5</v>
      </c>
      <c r="F74" s="513">
        <v>0.5</v>
      </c>
      <c r="G74" s="513"/>
      <c r="H74" s="513"/>
      <c r="I74" s="513"/>
      <c r="J74" s="689"/>
      <c r="K74" s="689">
        <v>22</v>
      </c>
      <c r="L74" s="536"/>
      <c r="M74" s="537"/>
      <c r="N74" s="537"/>
      <c r="O74" s="537"/>
      <c r="P74" s="459"/>
      <c r="Q74" s="459"/>
      <c r="R74" s="459"/>
      <c r="S74" s="537"/>
      <c r="T74" s="537"/>
      <c r="U74" s="537"/>
      <c r="W74" s="537"/>
      <c r="X74" s="429"/>
      <c r="Z74" s="485"/>
      <c r="AA74" s="489"/>
      <c r="AB74" s="489"/>
      <c r="AD74" s="537"/>
      <c r="AE74" s="537"/>
      <c r="AF74" s="537"/>
      <c r="AG74" s="537"/>
      <c r="AH74" s="537"/>
      <c r="AI74" s="537"/>
      <c r="AJ74" s="537"/>
      <c r="AK74" s="537"/>
      <c r="AL74" s="537"/>
      <c r="AM74" s="537"/>
      <c r="AO74" s="537"/>
      <c r="AP74" s="537"/>
      <c r="AQ74" s="537"/>
      <c r="AR74" s="537"/>
      <c r="AS74" s="537"/>
      <c r="AT74" s="537"/>
      <c r="AU74" s="569"/>
      <c r="AV74" s="632"/>
      <c r="AX74" s="562"/>
      <c r="AZ74" s="464">
        <f t="shared" si="7"/>
        <v>0.5</v>
      </c>
      <c r="BA74" s="464">
        <f t="shared" si="8"/>
        <v>0</v>
      </c>
    </row>
    <row r="75" spans="1:191" s="557" customFormat="1" ht="45" customHeight="1" x14ac:dyDescent="0.2">
      <c r="A75" s="446" t="s">
        <v>225</v>
      </c>
      <c r="B75" s="430" t="s">
        <v>1322</v>
      </c>
      <c r="C75" s="431" t="s">
        <v>143</v>
      </c>
      <c r="D75" s="430" t="s">
        <v>1248</v>
      </c>
      <c r="E75" s="516">
        <f t="shared" si="10"/>
        <v>16</v>
      </c>
      <c r="F75" s="513">
        <v>9</v>
      </c>
      <c r="G75" s="513"/>
      <c r="H75" s="513"/>
      <c r="I75" s="513">
        <v>7</v>
      </c>
      <c r="J75" s="689"/>
      <c r="K75" s="689"/>
      <c r="L75" s="536"/>
      <c r="M75" s="537"/>
      <c r="N75" s="537"/>
      <c r="O75" s="537"/>
      <c r="P75" s="459"/>
      <c r="Q75" s="459"/>
      <c r="R75" s="459"/>
      <c r="S75" s="537"/>
      <c r="T75" s="537"/>
      <c r="U75" s="537"/>
      <c r="W75" s="537"/>
      <c r="X75" s="429"/>
      <c r="Z75" s="485"/>
      <c r="AA75" s="489"/>
      <c r="AB75" s="489"/>
      <c r="AD75" s="537"/>
      <c r="AE75" s="537"/>
      <c r="AF75" s="537"/>
      <c r="AG75" s="537"/>
      <c r="AH75" s="537"/>
      <c r="AI75" s="537"/>
      <c r="AJ75" s="537"/>
      <c r="AK75" s="537"/>
      <c r="AL75" s="537"/>
      <c r="AM75" s="537"/>
      <c r="AO75" s="537"/>
      <c r="AP75" s="537"/>
      <c r="AQ75" s="537"/>
      <c r="AR75" s="537"/>
      <c r="AS75" s="537"/>
      <c r="AT75" s="537"/>
      <c r="AU75" s="569"/>
      <c r="AV75" s="569"/>
      <c r="AX75" s="562">
        <v>10</v>
      </c>
      <c r="AZ75" s="464">
        <f t="shared" si="7"/>
        <v>16</v>
      </c>
      <c r="BA75" s="464">
        <f t="shared" si="8"/>
        <v>0</v>
      </c>
    </row>
    <row r="76" spans="1:191" s="562" customFormat="1" ht="42.75" customHeight="1" x14ac:dyDescent="0.2">
      <c r="A76" s="446" t="s">
        <v>226</v>
      </c>
      <c r="B76" s="433" t="s">
        <v>1346</v>
      </c>
      <c r="C76" s="430" t="s">
        <v>1279</v>
      </c>
      <c r="D76" s="432" t="s">
        <v>1249</v>
      </c>
      <c r="E76" s="516">
        <f t="shared" si="10"/>
        <v>1.8</v>
      </c>
      <c r="F76" s="513">
        <v>1.8</v>
      </c>
      <c r="G76" s="432"/>
      <c r="H76" s="513"/>
      <c r="I76" s="513"/>
      <c r="J76" s="689"/>
      <c r="K76" s="689"/>
      <c r="L76" s="635"/>
      <c r="M76" s="601"/>
      <c r="N76" s="537"/>
      <c r="O76" s="537"/>
      <c r="S76" s="428"/>
      <c r="T76" s="428"/>
      <c r="U76" s="428"/>
      <c r="V76" s="428"/>
      <c r="W76" s="428"/>
      <c r="X76" s="601"/>
      <c r="Y76" s="601"/>
      <c r="Z76" s="485"/>
      <c r="AA76" s="485"/>
      <c r="AB76" s="485"/>
      <c r="AC76" s="601"/>
      <c r="AD76" s="601"/>
      <c r="AE76" s="601"/>
      <c r="AF76" s="601"/>
      <c r="AG76" s="601"/>
      <c r="AH76" s="428"/>
      <c r="AI76" s="601"/>
      <c r="AJ76" s="601"/>
      <c r="AK76" s="601"/>
      <c r="AL76" s="601"/>
      <c r="AM76" s="601"/>
      <c r="AN76" s="601"/>
      <c r="AO76" s="601"/>
      <c r="AP76" s="601"/>
      <c r="AQ76" s="601"/>
      <c r="AR76" s="601"/>
      <c r="AS76" s="601"/>
      <c r="AT76" s="537"/>
      <c r="AU76" s="569"/>
      <c r="AV76" s="632"/>
      <c r="AW76" s="605"/>
      <c r="AX76" s="562">
        <v>12</v>
      </c>
      <c r="AY76" s="459"/>
      <c r="AZ76" s="464">
        <f t="shared" si="7"/>
        <v>1.8</v>
      </c>
      <c r="BA76" s="464">
        <f t="shared" si="8"/>
        <v>0</v>
      </c>
      <c r="BB76" s="459"/>
      <c r="BC76" s="459"/>
      <c r="BD76" s="459"/>
      <c r="BE76" s="459"/>
      <c r="BF76" s="459"/>
      <c r="BG76" s="459"/>
      <c r="BH76" s="459"/>
      <c r="BI76" s="459"/>
    </row>
    <row r="77" spans="1:191" s="562" customFormat="1" ht="42" customHeight="1" x14ac:dyDescent="0.2">
      <c r="A77" s="446" t="s">
        <v>244</v>
      </c>
      <c r="B77" s="433" t="s">
        <v>502</v>
      </c>
      <c r="C77" s="433" t="s">
        <v>78</v>
      </c>
      <c r="D77" s="433" t="s">
        <v>1249</v>
      </c>
      <c r="E77" s="516">
        <f t="shared" si="10"/>
        <v>0.3</v>
      </c>
      <c r="F77" s="513">
        <v>0.3</v>
      </c>
      <c r="G77" s="515"/>
      <c r="H77" s="515"/>
      <c r="I77" s="513">
        <f>SUM(L77:AV77)</f>
        <v>0</v>
      </c>
      <c r="J77" s="689"/>
      <c r="K77" s="689"/>
      <c r="L77" s="455"/>
      <c r="M77" s="440"/>
      <c r="N77" s="440"/>
      <c r="O77" s="440"/>
      <c r="P77" s="440"/>
      <c r="Q77" s="440"/>
      <c r="R77" s="440"/>
      <c r="S77" s="440"/>
      <c r="T77" s="440"/>
      <c r="U77" s="440"/>
      <c r="V77" s="440"/>
      <c r="W77" s="440"/>
      <c r="X77" s="440"/>
      <c r="Y77" s="440"/>
      <c r="Z77" s="485">
        <v>0</v>
      </c>
      <c r="AA77" s="485"/>
      <c r="AB77" s="485"/>
      <c r="AC77" s="440"/>
      <c r="AD77" s="440"/>
      <c r="AE77" s="440"/>
      <c r="AF77" s="440"/>
      <c r="AG77" s="440"/>
      <c r="AH77" s="440"/>
      <c r="AI77" s="440"/>
      <c r="AJ77" s="440"/>
      <c r="AK77" s="440"/>
      <c r="AL77" s="440"/>
      <c r="AM77" s="440"/>
      <c r="AN77" s="440"/>
      <c r="AO77" s="440"/>
      <c r="AP77" s="440"/>
      <c r="AQ77" s="440"/>
      <c r="AR77" s="440"/>
      <c r="AS77" s="440"/>
      <c r="AT77" s="440"/>
      <c r="AU77" s="440"/>
      <c r="AV77" s="636"/>
      <c r="AX77" s="562">
        <v>13</v>
      </c>
      <c r="AZ77" s="464">
        <f t="shared" si="7"/>
        <v>0.3</v>
      </c>
      <c r="BA77" s="464">
        <f t="shared" si="8"/>
        <v>0</v>
      </c>
    </row>
    <row r="78" spans="1:191" s="562" customFormat="1" ht="25.5" customHeight="1" x14ac:dyDescent="0.2">
      <c r="A78" s="682" t="s">
        <v>1256</v>
      </c>
      <c r="B78" s="460" t="s">
        <v>1257</v>
      </c>
      <c r="C78" s="430"/>
      <c r="D78" s="433"/>
      <c r="E78" s="516">
        <f>SUM(E79:E80)</f>
        <v>22.82</v>
      </c>
      <c r="F78" s="516">
        <f>SUM(F79:F80)</f>
        <v>2</v>
      </c>
      <c r="G78" s="516">
        <f>SUM(G79:G80)</f>
        <v>0.18</v>
      </c>
      <c r="H78" s="516">
        <f>SUM(H79:H80)</f>
        <v>0</v>
      </c>
      <c r="I78" s="516">
        <f>SUM(I79:I80)</f>
        <v>20.64</v>
      </c>
      <c r="J78" s="739"/>
      <c r="K78" s="739"/>
      <c r="L78" s="455"/>
      <c r="M78" s="440"/>
      <c r="N78" s="440"/>
      <c r="O78" s="440"/>
      <c r="P78" s="466"/>
      <c r="Q78" s="466"/>
      <c r="R78" s="466"/>
      <c r="S78" s="440"/>
      <c r="T78" s="440"/>
      <c r="U78" s="440"/>
      <c r="V78" s="440"/>
      <c r="W78" s="440"/>
      <c r="X78" s="440"/>
      <c r="Y78" s="440"/>
      <c r="Z78" s="485"/>
      <c r="AA78" s="485"/>
      <c r="AB78" s="485"/>
      <c r="AC78" s="440"/>
      <c r="AD78" s="440"/>
      <c r="AE78" s="440"/>
      <c r="AF78" s="440"/>
      <c r="AG78" s="440"/>
      <c r="AH78" s="440"/>
      <c r="AI78" s="440"/>
      <c r="AJ78" s="440"/>
      <c r="AK78" s="440"/>
      <c r="AL78" s="440"/>
      <c r="AM78" s="440"/>
      <c r="AN78" s="440"/>
      <c r="AO78" s="440"/>
      <c r="AP78" s="440"/>
      <c r="AQ78" s="440"/>
      <c r="AR78" s="440"/>
      <c r="AS78" s="440"/>
      <c r="AT78" s="440"/>
      <c r="AU78" s="467"/>
      <c r="AV78" s="637"/>
      <c r="AZ78" s="464">
        <f t="shared" si="7"/>
        <v>22.82</v>
      </c>
      <c r="BA78" s="464">
        <f t="shared" si="8"/>
        <v>0</v>
      </c>
    </row>
    <row r="79" spans="1:191" s="562" customFormat="1" ht="39.75" customHeight="1" x14ac:dyDescent="0.2">
      <c r="A79" s="451">
        <v>68</v>
      </c>
      <c r="B79" s="430" t="s">
        <v>105</v>
      </c>
      <c r="C79" s="430" t="s">
        <v>97</v>
      </c>
      <c r="D79" s="433" t="s">
        <v>1247</v>
      </c>
      <c r="E79" s="516">
        <f>F79+G79+H79+I79</f>
        <v>2.8200000000000003</v>
      </c>
      <c r="F79" s="515"/>
      <c r="G79" s="515">
        <v>0.18</v>
      </c>
      <c r="H79" s="515"/>
      <c r="I79" s="515">
        <v>2.64</v>
      </c>
      <c r="J79" s="735"/>
      <c r="K79" s="735">
        <v>23</v>
      </c>
      <c r="L79" s="455"/>
      <c r="M79" s="440"/>
      <c r="N79" s="440"/>
      <c r="O79" s="694"/>
      <c r="P79" s="466"/>
      <c r="Q79" s="466"/>
      <c r="R79" s="466"/>
      <c r="S79" s="440"/>
      <c r="T79" s="440"/>
      <c r="U79" s="440"/>
      <c r="V79" s="440"/>
      <c r="W79" s="440"/>
      <c r="X79" s="440"/>
      <c r="Y79" s="440"/>
      <c r="Z79" s="485"/>
      <c r="AA79" s="485"/>
      <c r="AB79" s="485"/>
      <c r="AC79" s="440"/>
      <c r="AD79" s="440"/>
      <c r="AE79" s="440"/>
      <c r="AF79" s="440"/>
      <c r="AG79" s="440"/>
      <c r="AH79" s="440"/>
      <c r="AI79" s="440"/>
      <c r="AJ79" s="440"/>
      <c r="AK79" s="440"/>
      <c r="AL79" s="440"/>
      <c r="AM79" s="440"/>
      <c r="AN79" s="440"/>
      <c r="AO79" s="440"/>
      <c r="AP79" s="440"/>
      <c r="AQ79" s="440"/>
      <c r="AR79" s="440"/>
      <c r="AS79" s="440"/>
      <c r="AT79" s="440"/>
      <c r="AU79" s="467"/>
      <c r="AV79" s="637"/>
      <c r="AZ79" s="464">
        <f t="shared" si="7"/>
        <v>2.8200000000000003</v>
      </c>
      <c r="BA79" s="464">
        <f t="shared" si="8"/>
        <v>0</v>
      </c>
    </row>
    <row r="80" spans="1:191" s="562" customFormat="1" ht="42" customHeight="1" x14ac:dyDescent="0.2">
      <c r="A80" s="436">
        <v>69</v>
      </c>
      <c r="B80" s="430" t="s">
        <v>779</v>
      </c>
      <c r="C80" s="430" t="s">
        <v>749</v>
      </c>
      <c r="D80" s="430" t="s">
        <v>1248</v>
      </c>
      <c r="E80" s="516">
        <f>F80+G80+H80+I80</f>
        <v>20</v>
      </c>
      <c r="F80" s="513">
        <v>2</v>
      </c>
      <c r="G80" s="513"/>
      <c r="H80" s="513"/>
      <c r="I80" s="513">
        <f>SUM(L80:AV80)</f>
        <v>18</v>
      </c>
      <c r="J80" s="689"/>
      <c r="K80" s="689"/>
      <c r="L80" s="473">
        <v>12</v>
      </c>
      <c r="M80" s="428"/>
      <c r="N80" s="428">
        <v>6</v>
      </c>
      <c r="O80" s="493"/>
      <c r="S80" s="428"/>
      <c r="T80" s="428"/>
      <c r="U80" s="428"/>
      <c r="V80" s="428"/>
      <c r="W80" s="428"/>
      <c r="X80" s="428"/>
      <c r="Y80" s="428"/>
      <c r="Z80" s="485">
        <v>0</v>
      </c>
      <c r="AA80" s="485"/>
      <c r="AB80" s="485"/>
      <c r="AC80" s="428"/>
      <c r="AD80" s="428"/>
      <c r="AE80" s="428"/>
      <c r="AF80" s="428"/>
      <c r="AG80" s="428"/>
      <c r="AH80" s="428"/>
      <c r="AI80" s="428"/>
      <c r="AJ80" s="428"/>
      <c r="AK80" s="428"/>
      <c r="AL80" s="428"/>
      <c r="AM80" s="428"/>
      <c r="AN80" s="428"/>
      <c r="AO80" s="428"/>
      <c r="AP80" s="428"/>
      <c r="AQ80" s="428"/>
      <c r="AR80" s="428"/>
      <c r="AS80" s="428"/>
      <c r="AT80" s="428"/>
      <c r="AU80" s="638"/>
      <c r="AV80" s="639"/>
      <c r="AW80" s="605"/>
      <c r="AX80" s="489"/>
      <c r="AY80" s="459"/>
      <c r="AZ80" s="464">
        <f t="shared" si="7"/>
        <v>20</v>
      </c>
      <c r="BA80" s="464">
        <f t="shared" si="8"/>
        <v>0</v>
      </c>
      <c r="BB80" s="459"/>
      <c r="BC80" s="459"/>
      <c r="BD80" s="459"/>
      <c r="BE80" s="459"/>
      <c r="BF80" s="459"/>
      <c r="BG80" s="459"/>
      <c r="BH80" s="459"/>
      <c r="BI80" s="459"/>
    </row>
    <row r="81" spans="1:191" s="572" customFormat="1" ht="24" customHeight="1" x14ac:dyDescent="0.2">
      <c r="A81" s="682" t="s">
        <v>1259</v>
      </c>
      <c r="B81" s="681" t="s">
        <v>547</v>
      </c>
      <c r="C81" s="681"/>
      <c r="D81" s="682"/>
      <c r="E81" s="516">
        <f>E82+E98+E103+E119+E122+E125+E128</f>
        <v>216.57000000000005</v>
      </c>
      <c r="F81" s="516">
        <f>F82+F98+F103+F119+F122+F125+F128</f>
        <v>44.11</v>
      </c>
      <c r="G81" s="516">
        <f>G82+G98+G103+G119+G122+G125+G128</f>
        <v>39.340000000000003</v>
      </c>
      <c r="H81" s="516">
        <f>H82+H98+H103+H119+H122+H125+H128</f>
        <v>0</v>
      </c>
      <c r="I81" s="516">
        <f>I82+I98+I103+I119+I122+I125+I128</f>
        <v>133.11999999999998</v>
      </c>
      <c r="J81" s="739"/>
      <c r="K81" s="739"/>
      <c r="L81" s="471"/>
      <c r="M81" s="447"/>
      <c r="N81" s="447"/>
      <c r="O81" s="447"/>
      <c r="P81" s="448"/>
      <c r="Q81" s="448"/>
      <c r="R81" s="448"/>
      <c r="S81" s="447"/>
      <c r="T81" s="447"/>
      <c r="U81" s="447"/>
      <c r="V81" s="447"/>
      <c r="W81" s="447"/>
      <c r="X81" s="447"/>
      <c r="Y81" s="447"/>
      <c r="Z81" s="485"/>
      <c r="AA81" s="485"/>
      <c r="AB81" s="485"/>
      <c r="AC81" s="447"/>
      <c r="AD81" s="447"/>
      <c r="AE81" s="447"/>
      <c r="AF81" s="447"/>
      <c r="AG81" s="447"/>
      <c r="AH81" s="447"/>
      <c r="AI81" s="447"/>
      <c r="AJ81" s="447"/>
      <c r="AK81" s="447"/>
      <c r="AL81" s="447"/>
      <c r="AM81" s="447"/>
      <c r="AN81" s="447"/>
      <c r="AO81" s="447"/>
      <c r="AP81" s="447"/>
      <c r="AQ81" s="447"/>
      <c r="AR81" s="447"/>
      <c r="AS81" s="447"/>
      <c r="AT81" s="447"/>
      <c r="AU81" s="449"/>
      <c r="AV81" s="640"/>
      <c r="AZ81" s="464">
        <f t="shared" si="7"/>
        <v>216.57</v>
      </c>
      <c r="BA81" s="464">
        <f t="shared" si="8"/>
        <v>0</v>
      </c>
    </row>
    <row r="82" spans="1:191" s="572" customFormat="1" ht="26.25" customHeight="1" x14ac:dyDescent="0.2">
      <c r="A82" s="682" t="s">
        <v>1260</v>
      </c>
      <c r="B82" s="460" t="s">
        <v>303</v>
      </c>
      <c r="C82" s="681"/>
      <c r="D82" s="460"/>
      <c r="E82" s="516">
        <f>SUM(E83:E97)</f>
        <v>144.07</v>
      </c>
      <c r="F82" s="516">
        <f>SUM(F83:F97)</f>
        <v>24.779999999999998</v>
      </c>
      <c r="G82" s="516">
        <f>SUM(G83:G97)</f>
        <v>39.340000000000003</v>
      </c>
      <c r="H82" s="516">
        <f>SUM(H83:H97)</f>
        <v>0</v>
      </c>
      <c r="I82" s="516">
        <f>SUM(I83:I97)</f>
        <v>79.949999999999989</v>
      </c>
      <c r="J82" s="739"/>
      <c r="K82" s="739"/>
      <c r="L82" s="472"/>
      <c r="M82" s="441"/>
      <c r="N82" s="441"/>
      <c r="O82" s="441"/>
      <c r="P82" s="442"/>
      <c r="Q82" s="442"/>
      <c r="R82" s="442"/>
      <c r="S82" s="441"/>
      <c r="T82" s="441"/>
      <c r="U82" s="441"/>
      <c r="V82" s="441"/>
      <c r="W82" s="441"/>
      <c r="X82" s="441"/>
      <c r="Y82" s="441"/>
      <c r="Z82" s="485"/>
      <c r="AA82" s="485"/>
      <c r="AB82" s="485"/>
      <c r="AC82" s="441"/>
      <c r="AD82" s="441"/>
      <c r="AE82" s="441"/>
      <c r="AF82" s="441"/>
      <c r="AG82" s="441"/>
      <c r="AH82" s="441"/>
      <c r="AI82" s="441"/>
      <c r="AJ82" s="441"/>
      <c r="AK82" s="441"/>
      <c r="AL82" s="441"/>
      <c r="AM82" s="441"/>
      <c r="AN82" s="441"/>
      <c r="AO82" s="441"/>
      <c r="AP82" s="441"/>
      <c r="AQ82" s="441"/>
      <c r="AR82" s="441"/>
      <c r="AS82" s="441"/>
      <c r="AT82" s="441"/>
      <c r="AU82" s="443"/>
      <c r="AV82" s="641"/>
      <c r="AZ82" s="464">
        <f t="shared" ref="AZ82:AZ145" si="12">I82+H82+G82+F82</f>
        <v>144.07</v>
      </c>
      <c r="BA82" s="464">
        <f t="shared" si="8"/>
        <v>0</v>
      </c>
    </row>
    <row r="83" spans="1:191" s="562" customFormat="1" ht="36" x14ac:dyDescent="0.2">
      <c r="A83" s="446" t="s">
        <v>48</v>
      </c>
      <c r="B83" s="437" t="s">
        <v>837</v>
      </c>
      <c r="C83" s="437" t="s">
        <v>79</v>
      </c>
      <c r="D83" s="437" t="s">
        <v>1250</v>
      </c>
      <c r="E83" s="516">
        <f t="shared" ref="E83:E97" si="13">F83+G83+H83+I83</f>
        <v>24</v>
      </c>
      <c r="F83" s="513">
        <v>0</v>
      </c>
      <c r="G83" s="515">
        <v>20</v>
      </c>
      <c r="H83" s="515"/>
      <c r="I83" s="513">
        <f>SUM(L83:AV83)</f>
        <v>4</v>
      </c>
      <c r="J83" s="689"/>
      <c r="K83" s="689"/>
      <c r="L83" s="474"/>
      <c r="M83" s="439"/>
      <c r="N83" s="439">
        <v>3</v>
      </c>
      <c r="O83" s="439"/>
      <c r="P83" s="439"/>
      <c r="Q83" s="439"/>
      <c r="R83" s="439"/>
      <c r="S83" s="439"/>
      <c r="T83" s="439"/>
      <c r="U83" s="439"/>
      <c r="V83" s="439"/>
      <c r="W83" s="439"/>
      <c r="X83" s="439"/>
      <c r="Y83" s="439"/>
      <c r="Z83" s="485">
        <v>0</v>
      </c>
      <c r="AA83" s="485"/>
      <c r="AB83" s="485"/>
      <c r="AC83" s="453"/>
      <c r="AD83" s="453"/>
      <c r="AE83" s="453"/>
      <c r="AF83" s="439"/>
      <c r="AG83" s="439"/>
      <c r="AH83" s="439"/>
      <c r="AI83" s="439"/>
      <c r="AJ83" s="439"/>
      <c r="AK83" s="439"/>
      <c r="AL83" s="439"/>
      <c r="AM83" s="439"/>
      <c r="AN83" s="439"/>
      <c r="AO83" s="439"/>
      <c r="AP83" s="439"/>
      <c r="AQ83" s="439"/>
      <c r="AR83" s="439"/>
      <c r="AS83" s="439"/>
      <c r="AT83" s="439"/>
      <c r="AU83" s="439">
        <v>1</v>
      </c>
      <c r="AV83" s="634"/>
      <c r="AX83" s="562">
        <v>1</v>
      </c>
      <c r="AZ83" s="464">
        <f t="shared" si="12"/>
        <v>24</v>
      </c>
      <c r="BA83" s="464">
        <f t="shared" ref="BA83:BA114" si="14">E83-AZ83</f>
        <v>0</v>
      </c>
    </row>
    <row r="84" spans="1:191" s="531" customFormat="1" ht="42" customHeight="1" x14ac:dyDescent="0.2">
      <c r="A84" s="446" t="s">
        <v>81</v>
      </c>
      <c r="B84" s="480" t="s">
        <v>1118</v>
      </c>
      <c r="C84" s="480" t="s">
        <v>75</v>
      </c>
      <c r="D84" s="480" t="s">
        <v>1245</v>
      </c>
      <c r="E84" s="516">
        <f t="shared" si="13"/>
        <v>3.6799999999999997</v>
      </c>
      <c r="F84" s="513">
        <v>1.71</v>
      </c>
      <c r="G84" s="513"/>
      <c r="H84" s="513"/>
      <c r="I84" s="513">
        <f>SUM(L84:AV84)</f>
        <v>1.97</v>
      </c>
      <c r="J84" s="724"/>
      <c r="K84" s="724"/>
      <c r="L84" s="534"/>
      <c r="M84" s="530"/>
      <c r="N84" s="51"/>
      <c r="O84" s="530"/>
      <c r="P84" s="530"/>
      <c r="Q84" s="530"/>
      <c r="R84" s="530"/>
      <c r="S84" s="530"/>
      <c r="T84" s="530"/>
      <c r="U84" s="530"/>
      <c r="V84" s="530"/>
      <c r="W84" s="530"/>
      <c r="X84" s="530"/>
      <c r="Y84" s="530"/>
      <c r="Z84" s="485">
        <v>0</v>
      </c>
      <c r="AA84" s="461"/>
      <c r="AB84" s="461"/>
      <c r="AC84" s="530"/>
      <c r="AD84" s="530"/>
      <c r="AE84" s="530"/>
      <c r="AF84" s="530"/>
      <c r="AG84" s="530">
        <v>1.64</v>
      </c>
      <c r="AH84" s="530"/>
      <c r="AI84" s="530"/>
      <c r="AJ84" s="530"/>
      <c r="AK84" s="530"/>
      <c r="AL84" s="530"/>
      <c r="AM84" s="530"/>
      <c r="AN84" s="530"/>
      <c r="AO84" s="530"/>
      <c r="AP84" s="530"/>
      <c r="AQ84" s="530"/>
      <c r="AR84" s="530">
        <v>0.26</v>
      </c>
      <c r="AS84" s="530"/>
      <c r="AT84" s="530">
        <v>7.0000000000000007E-2</v>
      </c>
      <c r="AU84" s="530"/>
      <c r="AV84" s="527"/>
      <c r="AX84" s="531">
        <v>2</v>
      </c>
      <c r="AZ84" s="464">
        <f t="shared" si="12"/>
        <v>3.6799999999999997</v>
      </c>
      <c r="BA84" s="464">
        <f t="shared" si="14"/>
        <v>0</v>
      </c>
    </row>
    <row r="85" spans="1:191" s="692" customFormat="1" ht="80.25" customHeight="1" x14ac:dyDescent="0.2">
      <c r="A85" s="446" t="s">
        <v>82</v>
      </c>
      <c r="B85" s="480" t="s">
        <v>95</v>
      </c>
      <c r="C85" s="480" t="s">
        <v>1334</v>
      </c>
      <c r="D85" s="642" t="s">
        <v>1255</v>
      </c>
      <c r="E85" s="516">
        <f t="shared" si="13"/>
        <v>14.8</v>
      </c>
      <c r="F85" s="513"/>
      <c r="G85" s="513">
        <v>10.6</v>
      </c>
      <c r="H85" s="513"/>
      <c r="I85" s="513">
        <v>4.2</v>
      </c>
      <c r="J85" s="724"/>
      <c r="K85" s="724">
        <v>24</v>
      </c>
      <c r="L85" s="693"/>
      <c r="M85" s="596"/>
      <c r="N85" s="465"/>
      <c r="O85" s="596"/>
      <c r="P85" s="596"/>
      <c r="Q85" s="596"/>
      <c r="R85" s="596"/>
      <c r="S85" s="596"/>
      <c r="T85" s="596"/>
      <c r="U85" s="596"/>
      <c r="V85" s="596"/>
      <c r="W85" s="596"/>
      <c r="X85" s="596"/>
      <c r="Y85" s="596"/>
      <c r="Z85" s="485"/>
      <c r="AA85" s="461"/>
      <c r="AB85" s="461"/>
      <c r="AC85" s="596"/>
      <c r="AD85" s="596"/>
      <c r="AE85" s="596"/>
      <c r="AF85" s="596"/>
      <c r="AG85" s="596"/>
      <c r="AH85" s="596"/>
      <c r="AI85" s="596"/>
      <c r="AJ85" s="596"/>
      <c r="AK85" s="596"/>
      <c r="AL85" s="596"/>
      <c r="AM85" s="596"/>
      <c r="AN85" s="596"/>
      <c r="AO85" s="596"/>
      <c r="AP85" s="596"/>
      <c r="AQ85" s="596"/>
      <c r="AR85" s="596"/>
      <c r="AS85" s="596"/>
      <c r="AT85" s="596"/>
      <c r="AU85" s="596"/>
      <c r="AV85" s="590"/>
      <c r="AZ85" s="464">
        <f t="shared" si="12"/>
        <v>14.8</v>
      </c>
      <c r="BA85" s="464">
        <f t="shared" si="14"/>
        <v>0</v>
      </c>
    </row>
    <row r="86" spans="1:191" s="692" customFormat="1" ht="42" customHeight="1" x14ac:dyDescent="0.2">
      <c r="A86" s="446" t="s">
        <v>83</v>
      </c>
      <c r="B86" s="480" t="s">
        <v>96</v>
      </c>
      <c r="C86" s="480" t="s">
        <v>1334</v>
      </c>
      <c r="D86" s="642" t="s">
        <v>1255</v>
      </c>
      <c r="E86" s="516">
        <f t="shared" si="13"/>
        <v>8.74</v>
      </c>
      <c r="F86" s="513"/>
      <c r="G86" s="513">
        <v>8.74</v>
      </c>
      <c r="H86" s="513"/>
      <c r="I86" s="513"/>
      <c r="J86" s="724"/>
      <c r="K86" s="724">
        <v>25</v>
      </c>
      <c r="L86" s="693"/>
      <c r="M86" s="596"/>
      <c r="N86" s="465"/>
      <c r="O86" s="596"/>
      <c r="P86" s="596"/>
      <c r="Q86" s="596"/>
      <c r="R86" s="596"/>
      <c r="S86" s="596"/>
      <c r="T86" s="596"/>
      <c r="U86" s="596"/>
      <c r="V86" s="596"/>
      <c r="W86" s="596"/>
      <c r="X86" s="596"/>
      <c r="Y86" s="596"/>
      <c r="Z86" s="485"/>
      <c r="AA86" s="461"/>
      <c r="AB86" s="461"/>
      <c r="AC86" s="596"/>
      <c r="AD86" s="596"/>
      <c r="AE86" s="596"/>
      <c r="AF86" s="596"/>
      <c r="AG86" s="596"/>
      <c r="AH86" s="596"/>
      <c r="AI86" s="596"/>
      <c r="AJ86" s="596"/>
      <c r="AK86" s="596"/>
      <c r="AL86" s="596"/>
      <c r="AM86" s="596"/>
      <c r="AN86" s="596"/>
      <c r="AO86" s="596"/>
      <c r="AP86" s="596"/>
      <c r="AQ86" s="596"/>
      <c r="AR86" s="596"/>
      <c r="AS86" s="596"/>
      <c r="AT86" s="596"/>
      <c r="AU86" s="596"/>
      <c r="AV86" s="590"/>
      <c r="AZ86" s="464">
        <f t="shared" si="12"/>
        <v>8.74</v>
      </c>
      <c r="BA86" s="464">
        <f t="shared" si="14"/>
        <v>0</v>
      </c>
    </row>
    <row r="87" spans="1:191" s="562" customFormat="1" ht="72" x14ac:dyDescent="0.2">
      <c r="A87" s="446" t="s">
        <v>99</v>
      </c>
      <c r="B87" s="642" t="s">
        <v>1297</v>
      </c>
      <c r="C87" s="430" t="s">
        <v>933</v>
      </c>
      <c r="D87" s="642" t="s">
        <v>1255</v>
      </c>
      <c r="E87" s="516">
        <f t="shared" si="13"/>
        <v>24</v>
      </c>
      <c r="F87" s="513">
        <v>2.8</v>
      </c>
      <c r="G87" s="432">
        <v>0</v>
      </c>
      <c r="H87" s="432">
        <v>0</v>
      </c>
      <c r="I87" s="513">
        <f>SUM(L87:AV87)</f>
        <v>21.2</v>
      </c>
      <c r="J87" s="689"/>
      <c r="K87" s="689"/>
      <c r="L87" s="618">
        <v>9.36</v>
      </c>
      <c r="M87" s="429">
        <v>3.9</v>
      </c>
      <c r="N87" s="429">
        <v>3</v>
      </c>
      <c r="O87" s="429">
        <v>0.5</v>
      </c>
      <c r="P87" s="429"/>
      <c r="Q87" s="429"/>
      <c r="R87" s="429"/>
      <c r="S87" s="429"/>
      <c r="T87" s="429"/>
      <c r="U87" s="429"/>
      <c r="V87" s="429"/>
      <c r="W87" s="429">
        <v>0</v>
      </c>
      <c r="X87" s="429">
        <v>0</v>
      </c>
      <c r="Y87" s="429"/>
      <c r="Z87" s="485">
        <v>0</v>
      </c>
      <c r="AA87" s="485"/>
      <c r="AB87" s="485"/>
      <c r="AC87" s="429"/>
      <c r="AD87" s="429"/>
      <c r="AE87" s="429"/>
      <c r="AF87" s="429">
        <v>0.6</v>
      </c>
      <c r="AG87" s="429">
        <v>0.2</v>
      </c>
      <c r="AH87" s="429">
        <v>0</v>
      </c>
      <c r="AI87" s="429"/>
      <c r="AJ87" s="429"/>
      <c r="AK87" s="429"/>
      <c r="AL87" s="429">
        <v>0</v>
      </c>
      <c r="AM87" s="429"/>
      <c r="AN87" s="429">
        <v>0</v>
      </c>
      <c r="AO87" s="429"/>
      <c r="AP87" s="429"/>
      <c r="AQ87" s="429">
        <v>0</v>
      </c>
      <c r="AR87" s="429">
        <v>0</v>
      </c>
      <c r="AS87" s="429"/>
      <c r="AT87" s="429">
        <v>3.6399999999999997</v>
      </c>
      <c r="AU87" s="429">
        <v>0</v>
      </c>
      <c r="AV87" s="616">
        <v>0</v>
      </c>
      <c r="AW87" s="610"/>
      <c r="AX87" s="562">
        <v>3</v>
      </c>
      <c r="AY87" s="610"/>
      <c r="AZ87" s="464">
        <f t="shared" si="12"/>
        <v>24</v>
      </c>
      <c r="BA87" s="464">
        <f t="shared" si="14"/>
        <v>0</v>
      </c>
      <c r="BB87" s="610"/>
      <c r="BC87" s="610"/>
      <c r="BD87" s="610"/>
      <c r="BE87" s="610"/>
      <c r="BF87" s="610"/>
      <c r="BG87" s="610"/>
      <c r="BH87" s="610"/>
      <c r="BI87" s="610"/>
      <c r="BJ87" s="610"/>
      <c r="BK87" s="610"/>
      <c r="BL87" s="610"/>
      <c r="BM87" s="610"/>
      <c r="BN87" s="610"/>
      <c r="BO87" s="610"/>
      <c r="BP87" s="610"/>
      <c r="BQ87" s="610"/>
      <c r="BR87" s="610"/>
      <c r="BS87" s="610"/>
      <c r="BT87" s="610"/>
      <c r="BU87" s="610"/>
      <c r="BV87" s="610"/>
      <c r="BW87" s="610"/>
      <c r="BX87" s="610"/>
      <c r="BY87" s="610"/>
      <c r="BZ87" s="610"/>
      <c r="CA87" s="610"/>
      <c r="CB87" s="610"/>
      <c r="CC87" s="610"/>
      <c r="CD87" s="610"/>
      <c r="CE87" s="610"/>
      <c r="CF87" s="610"/>
      <c r="CG87" s="610"/>
      <c r="CH87" s="610"/>
      <c r="CI87" s="610"/>
      <c r="CJ87" s="610"/>
      <c r="CK87" s="610"/>
      <c r="CL87" s="610"/>
      <c r="CM87" s="610"/>
      <c r="CN87" s="610"/>
      <c r="CO87" s="610"/>
      <c r="CP87" s="610"/>
      <c r="CQ87" s="610"/>
      <c r="CR87" s="610"/>
      <c r="CS87" s="610"/>
      <c r="CT87" s="610"/>
      <c r="CU87" s="610"/>
      <c r="CV87" s="610"/>
      <c r="CW87" s="610"/>
      <c r="CX87" s="610"/>
      <c r="CY87" s="610"/>
      <c r="CZ87" s="610"/>
      <c r="DA87" s="610"/>
      <c r="DB87" s="610"/>
      <c r="DC87" s="610"/>
      <c r="DD87" s="610"/>
      <c r="DE87" s="610"/>
      <c r="DF87" s="610"/>
      <c r="DG87" s="610"/>
      <c r="DH87" s="610"/>
      <c r="DI87" s="610"/>
      <c r="DJ87" s="610"/>
      <c r="DK87" s="610"/>
      <c r="DL87" s="610"/>
      <c r="DM87" s="610"/>
      <c r="DN87" s="610"/>
      <c r="DO87" s="610"/>
      <c r="DP87" s="610"/>
      <c r="DQ87" s="610"/>
      <c r="DR87" s="610"/>
      <c r="DS87" s="610"/>
      <c r="DT87" s="610"/>
      <c r="DU87" s="610"/>
      <c r="DV87" s="610"/>
      <c r="DW87" s="610"/>
      <c r="DX87" s="610"/>
      <c r="DY87" s="610"/>
      <c r="DZ87" s="610"/>
      <c r="EA87" s="610"/>
      <c r="EB87" s="610"/>
      <c r="EC87" s="610"/>
      <c r="ED87" s="610"/>
      <c r="EE87" s="610"/>
      <c r="EF87" s="610"/>
      <c r="EG87" s="610"/>
      <c r="EH87" s="610"/>
      <c r="EI87" s="610"/>
      <c r="EJ87" s="610"/>
      <c r="EK87" s="610"/>
      <c r="EL87" s="610"/>
      <c r="EM87" s="610"/>
      <c r="EN87" s="610"/>
      <c r="EO87" s="610"/>
      <c r="EP87" s="610"/>
      <c r="EQ87" s="610"/>
      <c r="ER87" s="610"/>
      <c r="ES87" s="610"/>
      <c r="ET87" s="610"/>
      <c r="EU87" s="610"/>
      <c r="EV87" s="610"/>
      <c r="EW87" s="610"/>
      <c r="EX87" s="610"/>
      <c r="EY87" s="610"/>
      <c r="EZ87" s="610"/>
      <c r="FA87" s="610"/>
      <c r="FB87" s="610"/>
      <c r="FC87" s="610"/>
      <c r="FD87" s="610"/>
      <c r="FE87" s="610"/>
      <c r="FF87" s="610"/>
      <c r="FG87" s="610"/>
      <c r="FH87" s="610"/>
      <c r="FI87" s="610"/>
      <c r="FJ87" s="610"/>
      <c r="FK87" s="610"/>
      <c r="FL87" s="610"/>
      <c r="FM87" s="610"/>
      <c r="FN87" s="610"/>
      <c r="FO87" s="610"/>
      <c r="FP87" s="610"/>
      <c r="FQ87" s="610"/>
      <c r="FR87" s="610"/>
      <c r="FS87" s="610"/>
      <c r="FT87" s="610"/>
      <c r="FU87" s="610"/>
      <c r="FV87" s="610"/>
      <c r="FW87" s="610"/>
      <c r="FX87" s="610"/>
      <c r="FY87" s="610"/>
      <c r="FZ87" s="610"/>
      <c r="GA87" s="610"/>
      <c r="GB87" s="610"/>
      <c r="GC87" s="610"/>
      <c r="GD87" s="610"/>
      <c r="GE87" s="610"/>
      <c r="GF87" s="610"/>
      <c r="GG87" s="610"/>
      <c r="GH87" s="610"/>
      <c r="GI87" s="610"/>
    </row>
    <row r="88" spans="1:191" s="562" customFormat="1" ht="54" x14ac:dyDescent="0.2">
      <c r="A88" s="446" t="s">
        <v>100</v>
      </c>
      <c r="B88" s="437" t="s">
        <v>934</v>
      </c>
      <c r="C88" s="430" t="s">
        <v>935</v>
      </c>
      <c r="D88" s="642" t="s">
        <v>1255</v>
      </c>
      <c r="E88" s="516">
        <f t="shared" si="13"/>
        <v>15</v>
      </c>
      <c r="F88" s="513">
        <v>0.1</v>
      </c>
      <c r="G88" s="432">
        <v>0</v>
      </c>
      <c r="H88" s="432">
        <v>0</v>
      </c>
      <c r="I88" s="513">
        <f>SUM(L88:AV88)</f>
        <v>14.9</v>
      </c>
      <c r="J88" s="689"/>
      <c r="K88" s="689"/>
      <c r="L88" s="618">
        <v>0.9</v>
      </c>
      <c r="M88" s="429">
        <v>4.8</v>
      </c>
      <c r="N88" s="429">
        <v>8.4499999999999993</v>
      </c>
      <c r="O88" s="429">
        <v>0</v>
      </c>
      <c r="P88" s="429"/>
      <c r="Q88" s="429"/>
      <c r="R88" s="429"/>
      <c r="S88" s="429"/>
      <c r="T88" s="429"/>
      <c r="U88" s="429"/>
      <c r="V88" s="429"/>
      <c r="W88" s="429">
        <v>0</v>
      </c>
      <c r="X88" s="429">
        <v>0</v>
      </c>
      <c r="Y88" s="429"/>
      <c r="Z88" s="485">
        <v>0</v>
      </c>
      <c r="AA88" s="485"/>
      <c r="AB88" s="485"/>
      <c r="AC88" s="429"/>
      <c r="AD88" s="429"/>
      <c r="AE88" s="429"/>
      <c r="AF88" s="429">
        <v>0.30000000000000004</v>
      </c>
      <c r="AG88" s="429">
        <v>0</v>
      </c>
      <c r="AH88" s="429">
        <v>0</v>
      </c>
      <c r="AI88" s="429"/>
      <c r="AJ88" s="429"/>
      <c r="AK88" s="429"/>
      <c r="AL88" s="429">
        <v>7.0000000000000007E-2</v>
      </c>
      <c r="AM88" s="429"/>
      <c r="AN88" s="429">
        <v>0</v>
      </c>
      <c r="AO88" s="429"/>
      <c r="AP88" s="429"/>
      <c r="AQ88" s="429">
        <v>0</v>
      </c>
      <c r="AR88" s="429">
        <v>0</v>
      </c>
      <c r="AS88" s="429"/>
      <c r="AT88" s="429">
        <v>0.38</v>
      </c>
      <c r="AU88" s="429">
        <v>0</v>
      </c>
      <c r="AV88" s="616">
        <v>0</v>
      </c>
      <c r="AW88" s="610"/>
      <c r="AX88" s="531">
        <v>4</v>
      </c>
      <c r="AY88" s="610"/>
      <c r="AZ88" s="464">
        <f t="shared" si="12"/>
        <v>15</v>
      </c>
      <c r="BA88" s="464">
        <f t="shared" si="14"/>
        <v>0</v>
      </c>
      <c r="BB88" s="610"/>
      <c r="BC88" s="610"/>
      <c r="BD88" s="610"/>
      <c r="BE88" s="610"/>
      <c r="BF88" s="610"/>
      <c r="BG88" s="610"/>
      <c r="BH88" s="610"/>
      <c r="BI88" s="610"/>
      <c r="BJ88" s="610"/>
      <c r="BK88" s="610"/>
      <c r="BL88" s="610"/>
      <c r="BM88" s="610"/>
      <c r="BN88" s="610"/>
      <c r="BO88" s="610"/>
      <c r="BP88" s="610"/>
      <c r="BQ88" s="610"/>
      <c r="BR88" s="610"/>
      <c r="BS88" s="610"/>
      <c r="BT88" s="610"/>
      <c r="BU88" s="610"/>
      <c r="BV88" s="610"/>
      <c r="BW88" s="610"/>
      <c r="BX88" s="610"/>
      <c r="BY88" s="610"/>
      <c r="BZ88" s="610"/>
      <c r="CA88" s="610"/>
      <c r="CB88" s="610"/>
      <c r="CC88" s="610"/>
      <c r="CD88" s="610"/>
      <c r="CE88" s="610"/>
      <c r="CF88" s="610"/>
      <c r="CG88" s="610"/>
      <c r="CH88" s="610"/>
      <c r="CI88" s="610"/>
      <c r="CJ88" s="610"/>
      <c r="CK88" s="610"/>
      <c r="CL88" s="610"/>
      <c r="CM88" s="610"/>
      <c r="CN88" s="610"/>
      <c r="CO88" s="610"/>
      <c r="CP88" s="610"/>
      <c r="CQ88" s="610"/>
      <c r="CR88" s="610"/>
      <c r="CS88" s="610"/>
      <c r="CT88" s="610"/>
      <c r="CU88" s="610"/>
      <c r="CV88" s="610"/>
      <c r="CW88" s="610"/>
      <c r="CX88" s="610"/>
      <c r="CY88" s="610"/>
      <c r="CZ88" s="610"/>
      <c r="DA88" s="610"/>
      <c r="DB88" s="610"/>
      <c r="DC88" s="610"/>
      <c r="DD88" s="610"/>
      <c r="DE88" s="610"/>
      <c r="DF88" s="610"/>
      <c r="DG88" s="610"/>
      <c r="DH88" s="610"/>
      <c r="DI88" s="610"/>
      <c r="DJ88" s="610"/>
      <c r="DK88" s="610"/>
      <c r="DL88" s="610"/>
      <c r="DM88" s="610"/>
      <c r="DN88" s="610"/>
      <c r="DO88" s="610"/>
      <c r="DP88" s="610"/>
      <c r="DQ88" s="610"/>
      <c r="DR88" s="610"/>
      <c r="DS88" s="610"/>
      <c r="DT88" s="610"/>
      <c r="DU88" s="610"/>
      <c r="DV88" s="610"/>
      <c r="DW88" s="610"/>
      <c r="DX88" s="610"/>
      <c r="DY88" s="610"/>
      <c r="DZ88" s="610"/>
      <c r="EA88" s="610"/>
      <c r="EB88" s="610"/>
      <c r="EC88" s="610"/>
      <c r="ED88" s="610"/>
      <c r="EE88" s="610"/>
      <c r="EF88" s="610"/>
      <c r="EG88" s="610"/>
      <c r="EH88" s="610"/>
      <c r="EI88" s="610"/>
      <c r="EJ88" s="610"/>
      <c r="EK88" s="610"/>
      <c r="EL88" s="610"/>
      <c r="EM88" s="610"/>
      <c r="EN88" s="610"/>
      <c r="EO88" s="610"/>
      <c r="EP88" s="610"/>
      <c r="EQ88" s="610"/>
      <c r="ER88" s="610"/>
      <c r="ES88" s="610"/>
      <c r="ET88" s="610"/>
      <c r="EU88" s="610"/>
      <c r="EV88" s="610"/>
      <c r="EW88" s="610"/>
      <c r="EX88" s="610"/>
      <c r="EY88" s="610"/>
      <c r="EZ88" s="610"/>
      <c r="FA88" s="610"/>
      <c r="FB88" s="610"/>
      <c r="FC88" s="610"/>
      <c r="FD88" s="610"/>
      <c r="FE88" s="610"/>
      <c r="FF88" s="610"/>
      <c r="FG88" s="610"/>
      <c r="FH88" s="610"/>
      <c r="FI88" s="610"/>
      <c r="FJ88" s="610"/>
      <c r="FK88" s="610"/>
      <c r="FL88" s="610"/>
      <c r="FM88" s="610"/>
      <c r="FN88" s="610"/>
      <c r="FO88" s="610"/>
      <c r="FP88" s="610"/>
      <c r="FQ88" s="610"/>
      <c r="FR88" s="610"/>
      <c r="FS88" s="610"/>
      <c r="FT88" s="610"/>
      <c r="FU88" s="610"/>
      <c r="FV88" s="610"/>
      <c r="FW88" s="610"/>
      <c r="FX88" s="610"/>
      <c r="FY88" s="610"/>
      <c r="FZ88" s="610"/>
      <c r="GA88" s="610"/>
      <c r="GB88" s="610"/>
      <c r="GC88" s="610"/>
      <c r="GD88" s="610"/>
      <c r="GE88" s="610"/>
      <c r="GF88" s="610"/>
      <c r="GG88" s="610"/>
      <c r="GH88" s="610"/>
      <c r="GI88" s="610"/>
    </row>
    <row r="89" spans="1:191" s="562" customFormat="1" ht="39.75" customHeight="1" x14ac:dyDescent="0.2">
      <c r="A89" s="446" t="s">
        <v>101</v>
      </c>
      <c r="B89" s="437" t="s">
        <v>1324</v>
      </c>
      <c r="C89" s="430" t="s">
        <v>1276</v>
      </c>
      <c r="D89" s="642" t="s">
        <v>1314</v>
      </c>
      <c r="E89" s="516">
        <f t="shared" si="13"/>
        <v>2</v>
      </c>
      <c r="F89" s="513">
        <v>1</v>
      </c>
      <c r="G89" s="432"/>
      <c r="H89" s="432"/>
      <c r="I89" s="513">
        <v>1</v>
      </c>
      <c r="J89" s="689"/>
      <c r="K89" s="689"/>
      <c r="L89" s="618"/>
      <c r="M89" s="429"/>
      <c r="N89" s="429"/>
      <c r="O89" s="429"/>
      <c r="P89" s="429"/>
      <c r="Q89" s="429"/>
      <c r="R89" s="429"/>
      <c r="S89" s="429"/>
      <c r="T89" s="429"/>
      <c r="U89" s="429"/>
      <c r="V89" s="429"/>
      <c r="W89" s="429"/>
      <c r="X89" s="429"/>
      <c r="Y89" s="429"/>
      <c r="Z89" s="485"/>
      <c r="AA89" s="485"/>
      <c r="AB89" s="485"/>
      <c r="AC89" s="429"/>
      <c r="AD89" s="429"/>
      <c r="AE89" s="429"/>
      <c r="AF89" s="429"/>
      <c r="AG89" s="429"/>
      <c r="AH89" s="429"/>
      <c r="AI89" s="429"/>
      <c r="AJ89" s="429"/>
      <c r="AK89" s="429"/>
      <c r="AL89" s="429"/>
      <c r="AM89" s="429"/>
      <c r="AN89" s="429"/>
      <c r="AO89" s="429"/>
      <c r="AP89" s="429"/>
      <c r="AQ89" s="429"/>
      <c r="AR89" s="429"/>
      <c r="AS89" s="429"/>
      <c r="AT89" s="429"/>
      <c r="AU89" s="429"/>
      <c r="AV89" s="429"/>
      <c r="AW89" s="610"/>
      <c r="AX89" s="562">
        <v>5</v>
      </c>
      <c r="AY89" s="610"/>
      <c r="AZ89" s="464">
        <f t="shared" si="12"/>
        <v>2</v>
      </c>
      <c r="BA89" s="464">
        <f t="shared" si="14"/>
        <v>0</v>
      </c>
      <c r="BB89" s="610"/>
      <c r="BC89" s="610"/>
      <c r="BD89" s="610"/>
      <c r="BE89" s="610"/>
      <c r="BF89" s="610"/>
      <c r="BG89" s="610"/>
      <c r="BH89" s="610"/>
      <c r="BI89" s="610"/>
      <c r="BJ89" s="610"/>
      <c r="BK89" s="610"/>
      <c r="BL89" s="610"/>
      <c r="BM89" s="610"/>
      <c r="BN89" s="610"/>
      <c r="BO89" s="610"/>
      <c r="BP89" s="610"/>
      <c r="BQ89" s="610"/>
      <c r="BR89" s="610"/>
      <c r="BS89" s="610"/>
      <c r="BT89" s="610"/>
      <c r="BU89" s="610"/>
      <c r="BV89" s="610"/>
      <c r="BW89" s="610"/>
      <c r="BX89" s="610"/>
      <c r="BY89" s="610"/>
      <c r="BZ89" s="610"/>
      <c r="CA89" s="610"/>
      <c r="CB89" s="610"/>
      <c r="CC89" s="610"/>
      <c r="CD89" s="610"/>
      <c r="CE89" s="610"/>
      <c r="CF89" s="610"/>
      <c r="CG89" s="610"/>
      <c r="CH89" s="610"/>
      <c r="CI89" s="610"/>
      <c r="CJ89" s="610"/>
      <c r="CK89" s="610"/>
      <c r="CL89" s="610"/>
      <c r="CM89" s="610"/>
      <c r="CN89" s="610"/>
      <c r="CO89" s="610"/>
      <c r="CP89" s="610"/>
      <c r="CQ89" s="610"/>
      <c r="CR89" s="610"/>
      <c r="CS89" s="610"/>
      <c r="CT89" s="610"/>
      <c r="CU89" s="610"/>
      <c r="CV89" s="610"/>
      <c r="CW89" s="610"/>
      <c r="CX89" s="610"/>
      <c r="CY89" s="610"/>
      <c r="CZ89" s="610"/>
      <c r="DA89" s="610"/>
      <c r="DB89" s="610"/>
      <c r="DC89" s="610"/>
      <c r="DD89" s="610"/>
      <c r="DE89" s="610"/>
      <c r="DF89" s="610"/>
      <c r="DG89" s="610"/>
      <c r="DH89" s="610"/>
      <c r="DI89" s="610"/>
      <c r="DJ89" s="610"/>
      <c r="DK89" s="610"/>
      <c r="DL89" s="610"/>
      <c r="DM89" s="610"/>
      <c r="DN89" s="610"/>
      <c r="DO89" s="610"/>
      <c r="DP89" s="610"/>
      <c r="DQ89" s="610"/>
      <c r="DR89" s="610"/>
      <c r="DS89" s="610"/>
      <c r="DT89" s="610"/>
      <c r="DU89" s="610"/>
      <c r="DV89" s="610"/>
      <c r="DW89" s="610"/>
      <c r="DX89" s="610"/>
      <c r="DY89" s="610"/>
      <c r="DZ89" s="610"/>
      <c r="EA89" s="610"/>
      <c r="EB89" s="610"/>
      <c r="EC89" s="610"/>
      <c r="ED89" s="610"/>
      <c r="EE89" s="610"/>
      <c r="EF89" s="610"/>
      <c r="EG89" s="610"/>
      <c r="EH89" s="610"/>
      <c r="EI89" s="610"/>
      <c r="EJ89" s="610"/>
      <c r="EK89" s="610"/>
      <c r="EL89" s="610"/>
      <c r="EM89" s="610"/>
      <c r="EN89" s="610"/>
      <c r="EO89" s="610"/>
      <c r="EP89" s="610"/>
      <c r="EQ89" s="610"/>
      <c r="ER89" s="610"/>
      <c r="ES89" s="610"/>
      <c r="ET89" s="610"/>
      <c r="EU89" s="610"/>
      <c r="EV89" s="610"/>
      <c r="EW89" s="610"/>
      <c r="EX89" s="610"/>
      <c r="EY89" s="610"/>
      <c r="EZ89" s="610"/>
      <c r="FA89" s="610"/>
      <c r="FB89" s="610"/>
      <c r="FC89" s="610"/>
      <c r="FD89" s="610"/>
      <c r="FE89" s="610"/>
      <c r="FF89" s="610"/>
      <c r="FG89" s="610"/>
      <c r="FH89" s="610"/>
      <c r="FI89" s="610"/>
      <c r="FJ89" s="610"/>
      <c r="FK89" s="610"/>
      <c r="FL89" s="610"/>
      <c r="FM89" s="610"/>
      <c r="FN89" s="610"/>
      <c r="FO89" s="610"/>
      <c r="FP89" s="610"/>
      <c r="FQ89" s="610"/>
      <c r="FR89" s="610"/>
      <c r="FS89" s="610"/>
      <c r="FT89" s="610"/>
      <c r="FU89" s="610"/>
      <c r="FV89" s="610"/>
      <c r="FW89" s="610"/>
      <c r="FX89" s="610"/>
      <c r="FY89" s="610"/>
      <c r="FZ89" s="610"/>
      <c r="GA89" s="610"/>
      <c r="GB89" s="610"/>
      <c r="GC89" s="610"/>
      <c r="GD89" s="610"/>
      <c r="GE89" s="610"/>
      <c r="GF89" s="610"/>
      <c r="GG89" s="610"/>
      <c r="GH89" s="610"/>
      <c r="GI89" s="610"/>
    </row>
    <row r="90" spans="1:191" s="562" customFormat="1" ht="48" customHeight="1" x14ac:dyDescent="0.2">
      <c r="A90" s="446" t="s">
        <v>102</v>
      </c>
      <c r="B90" s="429" t="s">
        <v>19</v>
      </c>
      <c r="C90" s="429" t="s">
        <v>288</v>
      </c>
      <c r="D90" s="642" t="s">
        <v>1314</v>
      </c>
      <c r="E90" s="516">
        <f t="shared" si="13"/>
        <v>2</v>
      </c>
      <c r="F90" s="513">
        <v>2</v>
      </c>
      <c r="G90" s="432"/>
      <c r="H90" s="432"/>
      <c r="I90" s="513"/>
      <c r="J90" s="689"/>
      <c r="K90" s="689">
        <v>26</v>
      </c>
      <c r="L90" s="618"/>
      <c r="M90" s="429"/>
      <c r="N90" s="429"/>
      <c r="O90" s="429"/>
      <c r="P90" s="429"/>
      <c r="Q90" s="429"/>
      <c r="R90" s="429"/>
      <c r="S90" s="429"/>
      <c r="T90" s="429"/>
      <c r="U90" s="429"/>
      <c r="V90" s="429"/>
      <c r="W90" s="429"/>
      <c r="X90" s="429"/>
      <c r="Y90" s="429"/>
      <c r="Z90" s="485"/>
      <c r="AA90" s="485"/>
      <c r="AB90" s="485"/>
      <c r="AC90" s="429"/>
      <c r="AD90" s="429"/>
      <c r="AE90" s="429"/>
      <c r="AF90" s="429"/>
      <c r="AG90" s="429"/>
      <c r="AH90" s="429"/>
      <c r="AI90" s="429"/>
      <c r="AJ90" s="429"/>
      <c r="AK90" s="429"/>
      <c r="AL90" s="429"/>
      <c r="AM90" s="429"/>
      <c r="AN90" s="429"/>
      <c r="AO90" s="429"/>
      <c r="AP90" s="429"/>
      <c r="AQ90" s="429"/>
      <c r="AR90" s="429"/>
      <c r="AS90" s="429"/>
      <c r="AT90" s="429"/>
      <c r="AU90" s="429"/>
      <c r="AV90" s="616"/>
      <c r="AW90" s="610">
        <v>17</v>
      </c>
      <c r="AX90" s="531">
        <v>6</v>
      </c>
      <c r="AY90" s="610"/>
      <c r="AZ90" s="464">
        <f t="shared" si="12"/>
        <v>2</v>
      </c>
      <c r="BA90" s="464">
        <f t="shared" si="14"/>
        <v>0</v>
      </c>
      <c r="BB90" s="610"/>
      <c r="BC90" s="610"/>
      <c r="BD90" s="610"/>
      <c r="BE90" s="610"/>
      <c r="BF90" s="610"/>
      <c r="BG90" s="610"/>
      <c r="BH90" s="610"/>
      <c r="BI90" s="610"/>
      <c r="BJ90" s="610"/>
      <c r="BK90" s="610"/>
      <c r="BL90" s="610"/>
      <c r="BM90" s="610"/>
      <c r="BN90" s="610"/>
      <c r="BO90" s="610"/>
      <c r="BP90" s="610"/>
      <c r="BQ90" s="610"/>
      <c r="BR90" s="610"/>
      <c r="BS90" s="610"/>
      <c r="BT90" s="610"/>
      <c r="BU90" s="610"/>
      <c r="BV90" s="610"/>
      <c r="BW90" s="610"/>
      <c r="BX90" s="610"/>
      <c r="BY90" s="610"/>
      <c r="BZ90" s="610"/>
      <c r="CA90" s="610"/>
      <c r="CB90" s="610"/>
      <c r="CC90" s="610"/>
      <c r="CD90" s="610"/>
      <c r="CE90" s="610"/>
      <c r="CF90" s="610"/>
      <c r="CG90" s="610"/>
      <c r="CH90" s="610"/>
      <c r="CI90" s="610"/>
      <c r="CJ90" s="610"/>
      <c r="CK90" s="610"/>
      <c r="CL90" s="610"/>
      <c r="CM90" s="610"/>
      <c r="CN90" s="610"/>
      <c r="CO90" s="610"/>
      <c r="CP90" s="610"/>
      <c r="CQ90" s="610"/>
      <c r="CR90" s="610"/>
      <c r="CS90" s="610"/>
      <c r="CT90" s="610"/>
      <c r="CU90" s="610"/>
      <c r="CV90" s="610"/>
      <c r="CW90" s="610"/>
      <c r="CX90" s="610"/>
      <c r="CY90" s="610"/>
      <c r="CZ90" s="610"/>
      <c r="DA90" s="610"/>
      <c r="DB90" s="610"/>
      <c r="DC90" s="610"/>
      <c r="DD90" s="610"/>
      <c r="DE90" s="610"/>
      <c r="DF90" s="610"/>
      <c r="DG90" s="610"/>
      <c r="DH90" s="610"/>
      <c r="DI90" s="610"/>
      <c r="DJ90" s="610"/>
      <c r="DK90" s="610"/>
      <c r="DL90" s="610"/>
      <c r="DM90" s="610"/>
      <c r="DN90" s="610"/>
      <c r="DO90" s="610"/>
      <c r="DP90" s="610"/>
      <c r="DQ90" s="610"/>
      <c r="DR90" s="610"/>
      <c r="DS90" s="610"/>
      <c r="DT90" s="610"/>
      <c r="DU90" s="610"/>
      <c r="DV90" s="610"/>
      <c r="DW90" s="610"/>
      <c r="DX90" s="610"/>
      <c r="DY90" s="610"/>
      <c r="DZ90" s="610"/>
      <c r="EA90" s="610"/>
      <c r="EB90" s="610"/>
      <c r="EC90" s="610"/>
      <c r="ED90" s="610"/>
      <c r="EE90" s="610"/>
      <c r="EF90" s="610"/>
      <c r="EG90" s="610"/>
      <c r="EH90" s="610"/>
      <c r="EI90" s="610"/>
      <c r="EJ90" s="610"/>
      <c r="EK90" s="610"/>
      <c r="EL90" s="610"/>
      <c r="EM90" s="610"/>
      <c r="EN90" s="610"/>
      <c r="EO90" s="610"/>
      <c r="EP90" s="610"/>
      <c r="EQ90" s="610"/>
      <c r="ER90" s="610"/>
      <c r="ES90" s="610"/>
      <c r="ET90" s="610"/>
      <c r="EU90" s="610"/>
      <c r="EV90" s="610"/>
      <c r="EW90" s="610"/>
      <c r="EX90" s="610"/>
      <c r="EY90" s="610"/>
      <c r="EZ90" s="610"/>
      <c r="FA90" s="610"/>
      <c r="FB90" s="610"/>
      <c r="FC90" s="610"/>
      <c r="FD90" s="610"/>
      <c r="FE90" s="610"/>
      <c r="FF90" s="610"/>
      <c r="FG90" s="610"/>
      <c r="FH90" s="610"/>
      <c r="FI90" s="610"/>
      <c r="FJ90" s="610"/>
      <c r="FK90" s="610"/>
      <c r="FL90" s="610"/>
      <c r="FM90" s="610"/>
      <c r="FN90" s="610"/>
      <c r="FO90" s="610"/>
      <c r="FP90" s="610"/>
      <c r="FQ90" s="610"/>
      <c r="FR90" s="610"/>
      <c r="FS90" s="610"/>
      <c r="FT90" s="610"/>
      <c r="FU90" s="610"/>
      <c r="FV90" s="610"/>
      <c r="FW90" s="610"/>
      <c r="FX90" s="610"/>
      <c r="FY90" s="610"/>
      <c r="FZ90" s="610"/>
      <c r="GA90" s="610"/>
      <c r="GB90" s="610"/>
      <c r="GC90" s="610"/>
      <c r="GD90" s="610"/>
      <c r="GE90" s="610"/>
      <c r="GF90" s="610"/>
      <c r="GG90" s="610"/>
      <c r="GH90" s="610"/>
      <c r="GI90" s="610"/>
    </row>
    <row r="91" spans="1:191" s="562" customFormat="1" ht="47.25" customHeight="1" x14ac:dyDescent="0.2">
      <c r="A91" s="446" t="s">
        <v>103</v>
      </c>
      <c r="B91" s="429" t="s">
        <v>193</v>
      </c>
      <c r="C91" s="429" t="s">
        <v>288</v>
      </c>
      <c r="D91" s="642" t="s">
        <v>1314</v>
      </c>
      <c r="E91" s="516">
        <f t="shared" si="13"/>
        <v>3.15</v>
      </c>
      <c r="F91" s="513">
        <v>2.5</v>
      </c>
      <c r="G91" s="432"/>
      <c r="H91" s="432"/>
      <c r="I91" s="513">
        <v>0.65</v>
      </c>
      <c r="J91" s="689"/>
      <c r="K91" s="689"/>
      <c r="L91" s="618"/>
      <c r="M91" s="429"/>
      <c r="N91" s="429"/>
      <c r="O91" s="429"/>
      <c r="P91" s="429"/>
      <c r="Q91" s="429"/>
      <c r="R91" s="429"/>
      <c r="S91" s="429"/>
      <c r="T91" s="429"/>
      <c r="U91" s="429"/>
      <c r="V91" s="429"/>
      <c r="W91" s="429"/>
      <c r="X91" s="429"/>
      <c r="Y91" s="429"/>
      <c r="Z91" s="485"/>
      <c r="AA91" s="485"/>
      <c r="AB91" s="485"/>
      <c r="AC91" s="429"/>
      <c r="AD91" s="429"/>
      <c r="AE91" s="429"/>
      <c r="AF91" s="429"/>
      <c r="AG91" s="429"/>
      <c r="AH91" s="429"/>
      <c r="AI91" s="429"/>
      <c r="AJ91" s="429"/>
      <c r="AK91" s="429"/>
      <c r="AL91" s="429"/>
      <c r="AM91" s="429"/>
      <c r="AN91" s="429"/>
      <c r="AO91" s="429"/>
      <c r="AP91" s="429"/>
      <c r="AQ91" s="429"/>
      <c r="AR91" s="429"/>
      <c r="AS91" s="429"/>
      <c r="AT91" s="429"/>
      <c r="AU91" s="429"/>
      <c r="AV91" s="616"/>
      <c r="AW91" s="610"/>
      <c r="AX91" s="562">
        <v>7</v>
      </c>
      <c r="AY91" s="610"/>
      <c r="AZ91" s="464">
        <f t="shared" si="12"/>
        <v>3.15</v>
      </c>
      <c r="BA91" s="464">
        <f t="shared" si="14"/>
        <v>0</v>
      </c>
      <c r="BB91" s="610"/>
      <c r="BC91" s="610"/>
      <c r="BD91" s="610"/>
      <c r="BE91" s="610"/>
      <c r="BF91" s="610"/>
      <c r="BG91" s="610"/>
      <c r="BH91" s="610"/>
      <c r="BI91" s="610"/>
      <c r="BJ91" s="610"/>
      <c r="BK91" s="610"/>
      <c r="BL91" s="610"/>
      <c r="BM91" s="610"/>
      <c r="BN91" s="610"/>
      <c r="BO91" s="610"/>
      <c r="BP91" s="610"/>
      <c r="BQ91" s="610"/>
      <c r="BR91" s="610"/>
      <c r="BS91" s="610"/>
      <c r="BT91" s="610"/>
      <c r="BU91" s="610"/>
      <c r="BV91" s="610"/>
      <c r="BW91" s="610"/>
      <c r="BX91" s="610"/>
      <c r="BY91" s="610"/>
      <c r="BZ91" s="610"/>
      <c r="CA91" s="610"/>
      <c r="CB91" s="610"/>
      <c r="CC91" s="610"/>
      <c r="CD91" s="610"/>
      <c r="CE91" s="610"/>
      <c r="CF91" s="610"/>
      <c r="CG91" s="610"/>
      <c r="CH91" s="610"/>
      <c r="CI91" s="610"/>
      <c r="CJ91" s="610"/>
      <c r="CK91" s="610"/>
      <c r="CL91" s="610"/>
      <c r="CM91" s="610"/>
      <c r="CN91" s="610"/>
      <c r="CO91" s="610"/>
      <c r="CP91" s="610"/>
      <c r="CQ91" s="610"/>
      <c r="CR91" s="610"/>
      <c r="CS91" s="610"/>
      <c r="CT91" s="610"/>
      <c r="CU91" s="610"/>
      <c r="CV91" s="610"/>
      <c r="CW91" s="610"/>
      <c r="CX91" s="610"/>
      <c r="CY91" s="610"/>
      <c r="CZ91" s="610"/>
      <c r="DA91" s="610"/>
      <c r="DB91" s="610"/>
      <c r="DC91" s="610"/>
      <c r="DD91" s="610"/>
      <c r="DE91" s="610"/>
      <c r="DF91" s="610"/>
      <c r="DG91" s="610"/>
      <c r="DH91" s="610"/>
      <c r="DI91" s="610"/>
      <c r="DJ91" s="610"/>
      <c r="DK91" s="610"/>
      <c r="DL91" s="610"/>
      <c r="DM91" s="610"/>
      <c r="DN91" s="610"/>
      <c r="DO91" s="610"/>
      <c r="DP91" s="610"/>
      <c r="DQ91" s="610"/>
      <c r="DR91" s="610"/>
      <c r="DS91" s="610"/>
      <c r="DT91" s="610"/>
      <c r="DU91" s="610"/>
      <c r="DV91" s="610"/>
      <c r="DW91" s="610"/>
      <c r="DX91" s="610"/>
      <c r="DY91" s="610"/>
      <c r="DZ91" s="610"/>
      <c r="EA91" s="610"/>
      <c r="EB91" s="610"/>
      <c r="EC91" s="610"/>
      <c r="ED91" s="610"/>
      <c r="EE91" s="610"/>
      <c r="EF91" s="610"/>
      <c r="EG91" s="610"/>
      <c r="EH91" s="610"/>
      <c r="EI91" s="610"/>
      <c r="EJ91" s="610"/>
      <c r="EK91" s="610"/>
      <c r="EL91" s="610"/>
      <c r="EM91" s="610"/>
      <c r="EN91" s="610"/>
      <c r="EO91" s="610"/>
      <c r="EP91" s="610"/>
      <c r="EQ91" s="610"/>
      <c r="ER91" s="610"/>
      <c r="ES91" s="610"/>
      <c r="ET91" s="610"/>
      <c r="EU91" s="610"/>
      <c r="EV91" s="610"/>
      <c r="EW91" s="610"/>
      <c r="EX91" s="610"/>
      <c r="EY91" s="610"/>
      <c r="EZ91" s="610"/>
      <c r="FA91" s="610"/>
      <c r="FB91" s="610"/>
      <c r="FC91" s="610"/>
      <c r="FD91" s="610"/>
      <c r="FE91" s="610"/>
      <c r="FF91" s="610"/>
      <c r="FG91" s="610"/>
      <c r="FH91" s="610"/>
      <c r="FI91" s="610"/>
      <c r="FJ91" s="610"/>
      <c r="FK91" s="610"/>
      <c r="FL91" s="610"/>
      <c r="FM91" s="610"/>
      <c r="FN91" s="610"/>
      <c r="FO91" s="610"/>
      <c r="FP91" s="610"/>
      <c r="FQ91" s="610"/>
      <c r="FR91" s="610"/>
      <c r="FS91" s="610"/>
      <c r="FT91" s="610"/>
      <c r="FU91" s="610"/>
      <c r="FV91" s="610"/>
      <c r="FW91" s="610"/>
      <c r="FX91" s="610"/>
      <c r="FY91" s="610"/>
      <c r="FZ91" s="610"/>
      <c r="GA91" s="610"/>
      <c r="GB91" s="610"/>
      <c r="GC91" s="610"/>
      <c r="GD91" s="610"/>
      <c r="GE91" s="610"/>
      <c r="GF91" s="610"/>
      <c r="GG91" s="610"/>
      <c r="GH91" s="610"/>
      <c r="GI91" s="610"/>
    </row>
    <row r="92" spans="1:191" s="562" customFormat="1" ht="79.5" customHeight="1" x14ac:dyDescent="0.2">
      <c r="A92" s="446" t="s">
        <v>170</v>
      </c>
      <c r="B92" s="429" t="s">
        <v>1325</v>
      </c>
      <c r="C92" s="429" t="s">
        <v>189</v>
      </c>
      <c r="D92" s="642" t="s">
        <v>1314</v>
      </c>
      <c r="E92" s="516">
        <f t="shared" si="13"/>
        <v>6.3</v>
      </c>
      <c r="F92" s="513">
        <v>3.4</v>
      </c>
      <c r="G92" s="432"/>
      <c r="H92" s="432"/>
      <c r="I92" s="513">
        <v>2.9</v>
      </c>
      <c r="J92" s="689"/>
      <c r="K92" s="689"/>
      <c r="L92" s="618"/>
      <c r="M92" s="429"/>
      <c r="N92" s="429"/>
      <c r="O92" s="429"/>
      <c r="P92" s="429"/>
      <c r="Q92" s="429"/>
      <c r="R92" s="429"/>
      <c r="S92" s="429"/>
      <c r="T92" s="429"/>
      <c r="U92" s="429"/>
      <c r="V92" s="429"/>
      <c r="W92" s="429"/>
      <c r="X92" s="429"/>
      <c r="Y92" s="429"/>
      <c r="Z92" s="485"/>
      <c r="AA92" s="485"/>
      <c r="AB92" s="485"/>
      <c r="AC92" s="429"/>
      <c r="AD92" s="429"/>
      <c r="AE92" s="429"/>
      <c r="AF92" s="429"/>
      <c r="AG92" s="429"/>
      <c r="AH92" s="429"/>
      <c r="AI92" s="429"/>
      <c r="AJ92" s="429"/>
      <c r="AK92" s="429"/>
      <c r="AL92" s="429"/>
      <c r="AM92" s="429"/>
      <c r="AN92" s="429"/>
      <c r="AO92" s="429"/>
      <c r="AP92" s="429"/>
      <c r="AQ92" s="429"/>
      <c r="AR92" s="429"/>
      <c r="AS92" s="429"/>
      <c r="AT92" s="429"/>
      <c r="AU92" s="429"/>
      <c r="AV92" s="616"/>
      <c r="AW92" s="610"/>
      <c r="AX92" s="531">
        <v>8</v>
      </c>
      <c r="AY92" s="610"/>
      <c r="AZ92" s="464">
        <f t="shared" si="12"/>
        <v>6.3</v>
      </c>
      <c r="BA92" s="464">
        <f t="shared" si="14"/>
        <v>0</v>
      </c>
      <c r="BB92" s="610"/>
      <c r="BC92" s="610"/>
      <c r="BD92" s="610"/>
      <c r="BE92" s="610"/>
      <c r="BF92" s="610"/>
      <c r="BG92" s="610"/>
      <c r="BH92" s="610"/>
      <c r="BI92" s="610"/>
      <c r="BJ92" s="610"/>
      <c r="BK92" s="610"/>
      <c r="BL92" s="610"/>
      <c r="BM92" s="610"/>
      <c r="BN92" s="610"/>
      <c r="BO92" s="610"/>
      <c r="BP92" s="610"/>
      <c r="BQ92" s="610"/>
      <c r="BR92" s="610"/>
      <c r="BS92" s="610"/>
      <c r="BT92" s="610"/>
      <c r="BU92" s="610"/>
      <c r="BV92" s="610"/>
      <c r="BW92" s="610"/>
      <c r="BX92" s="610"/>
      <c r="BY92" s="610"/>
      <c r="BZ92" s="610"/>
      <c r="CA92" s="610"/>
      <c r="CB92" s="610"/>
      <c r="CC92" s="610"/>
      <c r="CD92" s="610"/>
      <c r="CE92" s="610"/>
      <c r="CF92" s="610"/>
      <c r="CG92" s="610"/>
      <c r="CH92" s="610"/>
      <c r="CI92" s="610"/>
      <c r="CJ92" s="610"/>
      <c r="CK92" s="610"/>
      <c r="CL92" s="610"/>
      <c r="CM92" s="610"/>
      <c r="CN92" s="610"/>
      <c r="CO92" s="610"/>
      <c r="CP92" s="610"/>
      <c r="CQ92" s="610"/>
      <c r="CR92" s="610"/>
      <c r="CS92" s="610"/>
      <c r="CT92" s="610"/>
      <c r="CU92" s="610"/>
      <c r="CV92" s="610"/>
      <c r="CW92" s="610"/>
      <c r="CX92" s="610"/>
      <c r="CY92" s="610"/>
      <c r="CZ92" s="610"/>
      <c r="DA92" s="610"/>
      <c r="DB92" s="610"/>
      <c r="DC92" s="610"/>
      <c r="DD92" s="610"/>
      <c r="DE92" s="610"/>
      <c r="DF92" s="610"/>
      <c r="DG92" s="610"/>
      <c r="DH92" s="610"/>
      <c r="DI92" s="610"/>
      <c r="DJ92" s="610"/>
      <c r="DK92" s="610"/>
      <c r="DL92" s="610"/>
      <c r="DM92" s="610"/>
      <c r="DN92" s="610"/>
      <c r="DO92" s="610"/>
      <c r="DP92" s="610"/>
      <c r="DQ92" s="610"/>
      <c r="DR92" s="610"/>
      <c r="DS92" s="610"/>
      <c r="DT92" s="610"/>
      <c r="DU92" s="610"/>
      <c r="DV92" s="610"/>
      <c r="DW92" s="610"/>
      <c r="DX92" s="610"/>
      <c r="DY92" s="610"/>
      <c r="DZ92" s="610"/>
      <c r="EA92" s="610"/>
      <c r="EB92" s="610"/>
      <c r="EC92" s="610"/>
      <c r="ED92" s="610"/>
      <c r="EE92" s="610"/>
      <c r="EF92" s="610"/>
      <c r="EG92" s="610"/>
      <c r="EH92" s="610"/>
      <c r="EI92" s="610"/>
      <c r="EJ92" s="610"/>
      <c r="EK92" s="610"/>
      <c r="EL92" s="610"/>
      <c r="EM92" s="610"/>
      <c r="EN92" s="610"/>
      <c r="EO92" s="610"/>
      <c r="EP92" s="610"/>
      <c r="EQ92" s="610"/>
      <c r="ER92" s="610"/>
      <c r="ES92" s="610"/>
      <c r="ET92" s="610"/>
      <c r="EU92" s="610"/>
      <c r="EV92" s="610"/>
      <c r="EW92" s="610"/>
      <c r="EX92" s="610"/>
      <c r="EY92" s="610"/>
      <c r="EZ92" s="610"/>
      <c r="FA92" s="610"/>
      <c r="FB92" s="610"/>
      <c r="FC92" s="610"/>
      <c r="FD92" s="610"/>
      <c r="FE92" s="610"/>
      <c r="FF92" s="610"/>
      <c r="FG92" s="610"/>
      <c r="FH92" s="610"/>
      <c r="FI92" s="610"/>
      <c r="FJ92" s="610"/>
      <c r="FK92" s="610"/>
      <c r="FL92" s="610"/>
      <c r="FM92" s="610"/>
      <c r="FN92" s="610"/>
      <c r="FO92" s="610"/>
      <c r="FP92" s="610"/>
      <c r="FQ92" s="610"/>
      <c r="FR92" s="610"/>
      <c r="FS92" s="610"/>
      <c r="FT92" s="610"/>
      <c r="FU92" s="610"/>
      <c r="FV92" s="610"/>
      <c r="FW92" s="610"/>
      <c r="FX92" s="610"/>
      <c r="FY92" s="610"/>
      <c r="FZ92" s="610"/>
      <c r="GA92" s="610"/>
      <c r="GB92" s="610"/>
      <c r="GC92" s="610"/>
      <c r="GD92" s="610"/>
      <c r="GE92" s="610"/>
      <c r="GF92" s="610"/>
      <c r="GG92" s="610"/>
      <c r="GH92" s="610"/>
      <c r="GI92" s="610"/>
    </row>
    <row r="93" spans="1:191" s="562" customFormat="1" ht="42" customHeight="1" x14ac:dyDescent="0.2">
      <c r="A93" s="446" t="s">
        <v>171</v>
      </c>
      <c r="B93" s="429" t="s">
        <v>194</v>
      </c>
      <c r="C93" s="429" t="s">
        <v>288</v>
      </c>
      <c r="D93" s="642" t="s">
        <v>1314</v>
      </c>
      <c r="E93" s="516">
        <f t="shared" si="13"/>
        <v>0.9</v>
      </c>
      <c r="F93" s="513">
        <v>0.87</v>
      </c>
      <c r="G93" s="432"/>
      <c r="H93" s="432"/>
      <c r="I93" s="513">
        <v>3.0000000000000027E-2</v>
      </c>
      <c r="J93" s="689"/>
      <c r="K93" s="689"/>
      <c r="L93" s="618"/>
      <c r="M93" s="429"/>
      <c r="N93" s="429"/>
      <c r="O93" s="429"/>
      <c r="P93" s="429"/>
      <c r="Q93" s="429"/>
      <c r="R93" s="429"/>
      <c r="S93" s="429"/>
      <c r="T93" s="429"/>
      <c r="U93" s="429"/>
      <c r="V93" s="429"/>
      <c r="W93" s="429"/>
      <c r="X93" s="429"/>
      <c r="Y93" s="429"/>
      <c r="Z93" s="485"/>
      <c r="AA93" s="485"/>
      <c r="AB93" s="485"/>
      <c r="AC93" s="429"/>
      <c r="AD93" s="429"/>
      <c r="AE93" s="429"/>
      <c r="AF93" s="429"/>
      <c r="AG93" s="429"/>
      <c r="AH93" s="429"/>
      <c r="AI93" s="429"/>
      <c r="AJ93" s="429"/>
      <c r="AK93" s="429"/>
      <c r="AL93" s="429"/>
      <c r="AM93" s="429"/>
      <c r="AN93" s="429"/>
      <c r="AO93" s="429"/>
      <c r="AP93" s="429"/>
      <c r="AQ93" s="429"/>
      <c r="AR93" s="429"/>
      <c r="AS93" s="429"/>
      <c r="AT93" s="429"/>
      <c r="AU93" s="429"/>
      <c r="AV93" s="616"/>
      <c r="AW93" s="610"/>
      <c r="AX93" s="562">
        <v>9</v>
      </c>
      <c r="AY93" s="610"/>
      <c r="AZ93" s="464">
        <f t="shared" si="12"/>
        <v>0.9</v>
      </c>
      <c r="BA93" s="464">
        <f t="shared" si="14"/>
        <v>0</v>
      </c>
      <c r="BB93" s="610"/>
      <c r="BC93" s="610"/>
      <c r="BD93" s="610"/>
      <c r="BE93" s="610"/>
      <c r="BF93" s="610"/>
      <c r="BG93" s="610"/>
      <c r="BH93" s="610"/>
      <c r="BI93" s="610"/>
      <c r="BJ93" s="610"/>
      <c r="BK93" s="610"/>
      <c r="BL93" s="610"/>
      <c r="BM93" s="610"/>
      <c r="BN93" s="610"/>
      <c r="BO93" s="610"/>
      <c r="BP93" s="610"/>
      <c r="BQ93" s="610"/>
      <c r="BR93" s="610"/>
      <c r="BS93" s="610"/>
      <c r="BT93" s="610"/>
      <c r="BU93" s="610"/>
      <c r="BV93" s="610"/>
      <c r="BW93" s="610"/>
      <c r="BX93" s="610"/>
      <c r="BY93" s="610"/>
      <c r="BZ93" s="610"/>
      <c r="CA93" s="610"/>
      <c r="CB93" s="610"/>
      <c r="CC93" s="610"/>
      <c r="CD93" s="610"/>
      <c r="CE93" s="610"/>
      <c r="CF93" s="610"/>
      <c r="CG93" s="610"/>
      <c r="CH93" s="610"/>
      <c r="CI93" s="610"/>
      <c r="CJ93" s="610"/>
      <c r="CK93" s="610"/>
      <c r="CL93" s="610"/>
      <c r="CM93" s="610"/>
      <c r="CN93" s="610"/>
      <c r="CO93" s="610"/>
      <c r="CP93" s="610"/>
      <c r="CQ93" s="610"/>
      <c r="CR93" s="610"/>
      <c r="CS93" s="610"/>
      <c r="CT93" s="610"/>
      <c r="CU93" s="610"/>
      <c r="CV93" s="610"/>
      <c r="CW93" s="610"/>
      <c r="CX93" s="610"/>
      <c r="CY93" s="610"/>
      <c r="CZ93" s="610"/>
      <c r="DA93" s="610"/>
      <c r="DB93" s="610"/>
      <c r="DC93" s="610"/>
      <c r="DD93" s="610"/>
      <c r="DE93" s="610"/>
      <c r="DF93" s="610"/>
      <c r="DG93" s="610"/>
      <c r="DH93" s="610"/>
      <c r="DI93" s="610"/>
      <c r="DJ93" s="610"/>
      <c r="DK93" s="610"/>
      <c r="DL93" s="610"/>
      <c r="DM93" s="610"/>
      <c r="DN93" s="610"/>
      <c r="DO93" s="610"/>
      <c r="DP93" s="610"/>
      <c r="DQ93" s="610"/>
      <c r="DR93" s="610"/>
      <c r="DS93" s="610"/>
      <c r="DT93" s="610"/>
      <c r="DU93" s="610"/>
      <c r="DV93" s="610"/>
      <c r="DW93" s="610"/>
      <c r="DX93" s="610"/>
      <c r="DY93" s="610"/>
      <c r="DZ93" s="610"/>
      <c r="EA93" s="610"/>
      <c r="EB93" s="610"/>
      <c r="EC93" s="610"/>
      <c r="ED93" s="610"/>
      <c r="EE93" s="610"/>
      <c r="EF93" s="610"/>
      <c r="EG93" s="610"/>
      <c r="EH93" s="610"/>
      <c r="EI93" s="610"/>
      <c r="EJ93" s="610"/>
      <c r="EK93" s="610"/>
      <c r="EL93" s="610"/>
      <c r="EM93" s="610"/>
      <c r="EN93" s="610"/>
      <c r="EO93" s="610"/>
      <c r="EP93" s="610"/>
      <c r="EQ93" s="610"/>
      <c r="ER93" s="610"/>
      <c r="ES93" s="610"/>
      <c r="ET93" s="610"/>
      <c r="EU93" s="610"/>
      <c r="EV93" s="610"/>
      <c r="EW93" s="610"/>
      <c r="EX93" s="610"/>
      <c r="EY93" s="610"/>
      <c r="EZ93" s="610"/>
      <c r="FA93" s="610"/>
      <c r="FB93" s="610"/>
      <c r="FC93" s="610"/>
      <c r="FD93" s="610"/>
      <c r="FE93" s="610"/>
      <c r="FF93" s="610"/>
      <c r="FG93" s="610"/>
      <c r="FH93" s="610"/>
      <c r="FI93" s="610"/>
      <c r="FJ93" s="610"/>
      <c r="FK93" s="610"/>
      <c r="FL93" s="610"/>
      <c r="FM93" s="610"/>
      <c r="FN93" s="610"/>
      <c r="FO93" s="610"/>
      <c r="FP93" s="610"/>
      <c r="FQ93" s="610"/>
      <c r="FR93" s="610"/>
      <c r="FS93" s="610"/>
      <c r="FT93" s="610"/>
      <c r="FU93" s="610"/>
      <c r="FV93" s="610"/>
      <c r="FW93" s="610"/>
      <c r="FX93" s="610"/>
      <c r="FY93" s="610"/>
      <c r="FZ93" s="610"/>
      <c r="GA93" s="610"/>
      <c r="GB93" s="610"/>
      <c r="GC93" s="610"/>
      <c r="GD93" s="610"/>
      <c r="GE93" s="610"/>
      <c r="GF93" s="610"/>
      <c r="GG93" s="610"/>
      <c r="GH93" s="610"/>
      <c r="GI93" s="610"/>
    </row>
    <row r="94" spans="1:191" s="562" customFormat="1" ht="120.75" customHeight="1" x14ac:dyDescent="0.2">
      <c r="A94" s="446" t="s">
        <v>172</v>
      </c>
      <c r="B94" s="433" t="s">
        <v>555</v>
      </c>
      <c r="C94" s="430" t="s">
        <v>556</v>
      </c>
      <c r="D94" s="642" t="s">
        <v>1249</v>
      </c>
      <c r="E94" s="516">
        <f t="shared" si="13"/>
        <v>26.5</v>
      </c>
      <c r="F94" s="513">
        <v>0.5</v>
      </c>
      <c r="G94" s="432"/>
      <c r="H94" s="432"/>
      <c r="I94" s="513">
        <v>26</v>
      </c>
      <c r="J94" s="689"/>
      <c r="K94" s="689"/>
      <c r="L94" s="618"/>
      <c r="M94" s="429"/>
      <c r="N94" s="429"/>
      <c r="O94" s="429"/>
      <c r="P94" s="429"/>
      <c r="Q94" s="429"/>
      <c r="R94" s="429"/>
      <c r="S94" s="429"/>
      <c r="T94" s="429"/>
      <c r="U94" s="429"/>
      <c r="V94" s="429"/>
      <c r="W94" s="429"/>
      <c r="X94" s="429"/>
      <c r="Y94" s="429"/>
      <c r="Z94" s="485"/>
      <c r="AA94" s="485"/>
      <c r="AB94" s="485"/>
      <c r="AC94" s="429"/>
      <c r="AD94" s="429"/>
      <c r="AE94" s="429"/>
      <c r="AF94" s="429"/>
      <c r="AG94" s="429"/>
      <c r="AH94" s="429"/>
      <c r="AI94" s="429"/>
      <c r="AJ94" s="429"/>
      <c r="AK94" s="429"/>
      <c r="AL94" s="429"/>
      <c r="AM94" s="429"/>
      <c r="AN94" s="429"/>
      <c r="AO94" s="429"/>
      <c r="AP94" s="429"/>
      <c r="AQ94" s="429"/>
      <c r="AR94" s="429"/>
      <c r="AS94" s="429"/>
      <c r="AT94" s="429"/>
      <c r="AU94" s="429"/>
      <c r="AV94" s="616"/>
      <c r="AW94" s="610"/>
      <c r="AX94" s="562">
        <v>11</v>
      </c>
      <c r="AY94" s="610"/>
      <c r="AZ94" s="464">
        <f t="shared" si="12"/>
        <v>26.5</v>
      </c>
      <c r="BA94" s="464">
        <f t="shared" si="14"/>
        <v>0</v>
      </c>
      <c r="BB94" s="610"/>
      <c r="BC94" s="610"/>
      <c r="BD94" s="610"/>
      <c r="BE94" s="610"/>
      <c r="BF94" s="610"/>
      <c r="BG94" s="610"/>
      <c r="BH94" s="610"/>
      <c r="BI94" s="610"/>
      <c r="BJ94" s="610"/>
      <c r="BK94" s="610"/>
      <c r="BL94" s="610"/>
      <c r="BM94" s="610"/>
      <c r="BN94" s="610"/>
      <c r="BO94" s="610"/>
      <c r="BP94" s="610"/>
      <c r="BQ94" s="610"/>
      <c r="BR94" s="610"/>
      <c r="BS94" s="610"/>
      <c r="BT94" s="610"/>
      <c r="BU94" s="610"/>
      <c r="BV94" s="610"/>
      <c r="BW94" s="610"/>
      <c r="BX94" s="610"/>
      <c r="BY94" s="610"/>
      <c r="BZ94" s="610"/>
      <c r="CA94" s="610"/>
      <c r="CB94" s="610"/>
      <c r="CC94" s="610"/>
      <c r="CD94" s="610"/>
      <c r="CE94" s="610"/>
      <c r="CF94" s="610"/>
      <c r="CG94" s="610"/>
      <c r="CH94" s="610"/>
      <c r="CI94" s="610"/>
      <c r="CJ94" s="610"/>
      <c r="CK94" s="610"/>
      <c r="CL94" s="610"/>
      <c r="CM94" s="610"/>
      <c r="CN94" s="610"/>
      <c r="CO94" s="610"/>
      <c r="CP94" s="610"/>
      <c r="CQ94" s="610"/>
      <c r="CR94" s="610"/>
      <c r="CS94" s="610"/>
      <c r="CT94" s="610"/>
      <c r="CU94" s="610"/>
      <c r="CV94" s="610"/>
      <c r="CW94" s="610"/>
      <c r="CX94" s="610"/>
      <c r="CY94" s="610"/>
      <c r="CZ94" s="610"/>
      <c r="DA94" s="610"/>
      <c r="DB94" s="610"/>
      <c r="DC94" s="610"/>
      <c r="DD94" s="610"/>
      <c r="DE94" s="610"/>
      <c r="DF94" s="610"/>
      <c r="DG94" s="610"/>
      <c r="DH94" s="610"/>
      <c r="DI94" s="610"/>
      <c r="DJ94" s="610"/>
      <c r="DK94" s="610"/>
      <c r="DL94" s="610"/>
      <c r="DM94" s="610"/>
      <c r="DN94" s="610"/>
      <c r="DO94" s="610"/>
      <c r="DP94" s="610"/>
      <c r="DQ94" s="610"/>
      <c r="DR94" s="610"/>
      <c r="DS94" s="610"/>
      <c r="DT94" s="610"/>
      <c r="DU94" s="610"/>
      <c r="DV94" s="610"/>
      <c r="DW94" s="610"/>
      <c r="DX94" s="610"/>
      <c r="DY94" s="610"/>
      <c r="DZ94" s="610"/>
      <c r="EA94" s="610"/>
      <c r="EB94" s="610"/>
      <c r="EC94" s="610"/>
      <c r="ED94" s="610"/>
      <c r="EE94" s="610"/>
      <c r="EF94" s="610"/>
      <c r="EG94" s="610"/>
      <c r="EH94" s="610"/>
      <c r="EI94" s="610"/>
      <c r="EJ94" s="610"/>
      <c r="EK94" s="610"/>
      <c r="EL94" s="610"/>
      <c r="EM94" s="610"/>
      <c r="EN94" s="610"/>
      <c r="EO94" s="610"/>
      <c r="EP94" s="610"/>
      <c r="EQ94" s="610"/>
      <c r="ER94" s="610"/>
      <c r="ES94" s="610"/>
      <c r="ET94" s="610"/>
      <c r="EU94" s="610"/>
      <c r="EV94" s="610"/>
      <c r="EW94" s="610"/>
      <c r="EX94" s="610"/>
      <c r="EY94" s="610"/>
      <c r="EZ94" s="610"/>
      <c r="FA94" s="610"/>
      <c r="FB94" s="610"/>
      <c r="FC94" s="610"/>
      <c r="FD94" s="610"/>
      <c r="FE94" s="610"/>
      <c r="FF94" s="610"/>
      <c r="FG94" s="610"/>
      <c r="FH94" s="610"/>
      <c r="FI94" s="610"/>
      <c r="FJ94" s="610"/>
      <c r="FK94" s="610"/>
      <c r="FL94" s="610"/>
      <c r="FM94" s="610"/>
      <c r="FN94" s="610"/>
      <c r="FO94" s="610"/>
      <c r="FP94" s="610"/>
      <c r="FQ94" s="610"/>
      <c r="FR94" s="610"/>
      <c r="FS94" s="610"/>
      <c r="FT94" s="610"/>
      <c r="FU94" s="610"/>
      <c r="FV94" s="610"/>
      <c r="FW94" s="610"/>
      <c r="FX94" s="610"/>
      <c r="FY94" s="610"/>
      <c r="FZ94" s="610"/>
      <c r="GA94" s="610"/>
      <c r="GB94" s="610"/>
      <c r="GC94" s="610"/>
      <c r="GD94" s="610"/>
      <c r="GE94" s="610"/>
      <c r="GF94" s="610"/>
      <c r="GG94" s="610"/>
      <c r="GH94" s="610"/>
      <c r="GI94" s="610"/>
    </row>
    <row r="95" spans="1:191" s="562" customFormat="1" ht="36" x14ac:dyDescent="0.2">
      <c r="A95" s="446" t="s">
        <v>173</v>
      </c>
      <c r="B95" s="433" t="s">
        <v>1335</v>
      </c>
      <c r="C95" s="430" t="s">
        <v>1336</v>
      </c>
      <c r="D95" s="642" t="s">
        <v>1249</v>
      </c>
      <c r="E95" s="516">
        <f t="shared" si="13"/>
        <v>1</v>
      </c>
      <c r="F95" s="513">
        <v>1</v>
      </c>
      <c r="G95" s="432"/>
      <c r="H95" s="432"/>
      <c r="I95" s="513"/>
      <c r="J95" s="689"/>
      <c r="K95" s="689"/>
      <c r="L95" s="618"/>
      <c r="M95" s="429"/>
      <c r="N95" s="429"/>
      <c r="O95" s="429"/>
      <c r="P95" s="429"/>
      <c r="Q95" s="429"/>
      <c r="R95" s="429"/>
      <c r="S95" s="429"/>
      <c r="T95" s="429"/>
      <c r="U95" s="429"/>
      <c r="V95" s="429"/>
      <c r="W95" s="429"/>
      <c r="X95" s="429"/>
      <c r="Y95" s="429"/>
      <c r="Z95" s="485"/>
      <c r="AA95" s="485"/>
      <c r="AB95" s="485"/>
      <c r="AC95" s="429"/>
      <c r="AD95" s="429"/>
      <c r="AE95" s="429"/>
      <c r="AF95" s="429"/>
      <c r="AG95" s="429"/>
      <c r="AH95" s="429"/>
      <c r="AI95" s="429"/>
      <c r="AJ95" s="429"/>
      <c r="AK95" s="429"/>
      <c r="AL95" s="429"/>
      <c r="AM95" s="429"/>
      <c r="AN95" s="429"/>
      <c r="AO95" s="429"/>
      <c r="AP95" s="429"/>
      <c r="AQ95" s="429"/>
      <c r="AR95" s="429"/>
      <c r="AS95" s="429"/>
      <c r="AT95" s="429"/>
      <c r="AU95" s="429"/>
      <c r="AV95" s="616"/>
      <c r="AW95" s="610"/>
      <c r="AX95" s="531">
        <v>12</v>
      </c>
      <c r="AY95" s="610"/>
      <c r="AZ95" s="464">
        <f t="shared" si="12"/>
        <v>1</v>
      </c>
      <c r="BA95" s="464">
        <f t="shared" si="14"/>
        <v>0</v>
      </c>
      <c r="BB95" s="610"/>
      <c r="BC95" s="610"/>
      <c r="BD95" s="610"/>
      <c r="BE95" s="610"/>
      <c r="BF95" s="610"/>
      <c r="BG95" s="610"/>
      <c r="BH95" s="610"/>
      <c r="BI95" s="610"/>
      <c r="BJ95" s="610"/>
      <c r="BK95" s="610"/>
      <c r="BL95" s="610"/>
      <c r="BM95" s="610"/>
      <c r="BN95" s="610"/>
      <c r="BO95" s="610"/>
      <c r="BP95" s="610"/>
      <c r="BQ95" s="610"/>
      <c r="BR95" s="610"/>
      <c r="BS95" s="610"/>
      <c r="BT95" s="610"/>
      <c r="BU95" s="610"/>
      <c r="BV95" s="610"/>
      <c r="BW95" s="610"/>
      <c r="BX95" s="610"/>
      <c r="BY95" s="610"/>
      <c r="BZ95" s="610"/>
      <c r="CA95" s="610"/>
      <c r="CB95" s="610"/>
      <c r="CC95" s="610"/>
      <c r="CD95" s="610"/>
      <c r="CE95" s="610"/>
      <c r="CF95" s="610"/>
      <c r="CG95" s="610"/>
      <c r="CH95" s="610"/>
      <c r="CI95" s="610"/>
      <c r="CJ95" s="610"/>
      <c r="CK95" s="610"/>
      <c r="CL95" s="610"/>
      <c r="CM95" s="610"/>
      <c r="CN95" s="610"/>
      <c r="CO95" s="610"/>
      <c r="CP95" s="610"/>
      <c r="CQ95" s="610"/>
      <c r="CR95" s="610"/>
      <c r="CS95" s="610"/>
      <c r="CT95" s="610"/>
      <c r="CU95" s="610"/>
      <c r="CV95" s="610"/>
      <c r="CW95" s="610"/>
      <c r="CX95" s="610"/>
      <c r="CY95" s="610"/>
      <c r="CZ95" s="610"/>
      <c r="DA95" s="610"/>
      <c r="DB95" s="610"/>
      <c r="DC95" s="610"/>
      <c r="DD95" s="610"/>
      <c r="DE95" s="610"/>
      <c r="DF95" s="610"/>
      <c r="DG95" s="610"/>
      <c r="DH95" s="610"/>
      <c r="DI95" s="610"/>
      <c r="DJ95" s="610"/>
      <c r="DK95" s="610"/>
      <c r="DL95" s="610"/>
      <c r="DM95" s="610"/>
      <c r="DN95" s="610"/>
      <c r="DO95" s="610"/>
      <c r="DP95" s="610"/>
      <c r="DQ95" s="610"/>
      <c r="DR95" s="610"/>
      <c r="DS95" s="610"/>
      <c r="DT95" s="610"/>
      <c r="DU95" s="610"/>
      <c r="DV95" s="610"/>
      <c r="DW95" s="610"/>
      <c r="DX95" s="610"/>
      <c r="DY95" s="610"/>
      <c r="DZ95" s="610"/>
      <c r="EA95" s="610"/>
      <c r="EB95" s="610"/>
      <c r="EC95" s="610"/>
      <c r="ED95" s="610"/>
      <c r="EE95" s="610"/>
      <c r="EF95" s="610"/>
      <c r="EG95" s="610"/>
      <c r="EH95" s="610"/>
      <c r="EI95" s="610"/>
      <c r="EJ95" s="610"/>
      <c r="EK95" s="610"/>
      <c r="EL95" s="610"/>
      <c r="EM95" s="610"/>
      <c r="EN95" s="610"/>
      <c r="EO95" s="610"/>
      <c r="EP95" s="610"/>
      <c r="EQ95" s="610"/>
      <c r="ER95" s="610"/>
      <c r="ES95" s="610"/>
      <c r="ET95" s="610"/>
      <c r="EU95" s="610"/>
      <c r="EV95" s="610"/>
      <c r="EW95" s="610"/>
      <c r="EX95" s="610"/>
      <c r="EY95" s="610"/>
      <c r="EZ95" s="610"/>
      <c r="FA95" s="610"/>
      <c r="FB95" s="610"/>
      <c r="FC95" s="610"/>
      <c r="FD95" s="610"/>
      <c r="FE95" s="610"/>
      <c r="FF95" s="610"/>
      <c r="FG95" s="610"/>
      <c r="FH95" s="610"/>
      <c r="FI95" s="610"/>
      <c r="FJ95" s="610"/>
      <c r="FK95" s="610"/>
      <c r="FL95" s="610"/>
      <c r="FM95" s="610"/>
      <c r="FN95" s="610"/>
      <c r="FO95" s="610"/>
      <c r="FP95" s="610"/>
      <c r="FQ95" s="610"/>
      <c r="FR95" s="610"/>
      <c r="FS95" s="610"/>
      <c r="FT95" s="610"/>
      <c r="FU95" s="610"/>
      <c r="FV95" s="610"/>
      <c r="FW95" s="610"/>
      <c r="FX95" s="610"/>
      <c r="FY95" s="610"/>
      <c r="FZ95" s="610"/>
      <c r="GA95" s="610"/>
      <c r="GB95" s="610"/>
      <c r="GC95" s="610"/>
      <c r="GD95" s="610"/>
      <c r="GE95" s="610"/>
      <c r="GF95" s="610"/>
      <c r="GG95" s="610"/>
      <c r="GH95" s="610"/>
      <c r="GI95" s="610"/>
    </row>
    <row r="96" spans="1:191" s="562" customFormat="1" ht="74.25" customHeight="1" x14ac:dyDescent="0.2">
      <c r="A96" s="446" t="s">
        <v>174</v>
      </c>
      <c r="B96" s="433" t="s">
        <v>94</v>
      </c>
      <c r="C96" s="430" t="s">
        <v>93</v>
      </c>
      <c r="D96" s="642" t="s">
        <v>1249</v>
      </c>
      <c r="E96" s="516">
        <f t="shared" si="13"/>
        <v>2</v>
      </c>
      <c r="F96" s="513">
        <v>0.4</v>
      </c>
      <c r="G96" s="432"/>
      <c r="H96" s="432"/>
      <c r="I96" s="513">
        <v>1.6</v>
      </c>
      <c r="J96" s="689"/>
      <c r="K96" s="689">
        <v>27</v>
      </c>
      <c r="L96" s="618"/>
      <c r="M96" s="429"/>
      <c r="N96" s="429"/>
      <c r="O96" s="429"/>
      <c r="P96" s="429"/>
      <c r="Q96" s="429"/>
      <c r="R96" s="429"/>
      <c r="S96" s="429"/>
      <c r="T96" s="429"/>
      <c r="U96" s="429"/>
      <c r="V96" s="429"/>
      <c r="W96" s="429"/>
      <c r="X96" s="429"/>
      <c r="Y96" s="429"/>
      <c r="Z96" s="485"/>
      <c r="AA96" s="485"/>
      <c r="AB96" s="485"/>
      <c r="AC96" s="429"/>
      <c r="AD96" s="429"/>
      <c r="AE96" s="429"/>
      <c r="AF96" s="429"/>
      <c r="AG96" s="429"/>
      <c r="AH96" s="429"/>
      <c r="AI96" s="429"/>
      <c r="AJ96" s="429"/>
      <c r="AK96" s="429"/>
      <c r="AL96" s="429"/>
      <c r="AM96" s="429"/>
      <c r="AN96" s="429"/>
      <c r="AO96" s="429"/>
      <c r="AP96" s="429"/>
      <c r="AQ96" s="429"/>
      <c r="AR96" s="429"/>
      <c r="AS96" s="429"/>
      <c r="AT96" s="429"/>
      <c r="AU96" s="429"/>
      <c r="AV96" s="616"/>
      <c r="AW96" s="610"/>
      <c r="AX96" s="692"/>
      <c r="AY96" s="610"/>
      <c r="AZ96" s="464">
        <f t="shared" si="12"/>
        <v>2</v>
      </c>
      <c r="BA96" s="464">
        <f t="shared" si="14"/>
        <v>0</v>
      </c>
      <c r="BB96" s="610"/>
      <c r="BC96" s="610"/>
      <c r="BD96" s="610"/>
      <c r="BE96" s="610"/>
      <c r="BF96" s="610"/>
      <c r="BG96" s="610"/>
      <c r="BH96" s="610"/>
      <c r="BI96" s="610"/>
      <c r="BJ96" s="610"/>
      <c r="BK96" s="610"/>
      <c r="BL96" s="610"/>
      <c r="BM96" s="610"/>
      <c r="BN96" s="610"/>
      <c r="BO96" s="610"/>
      <c r="BP96" s="610"/>
      <c r="BQ96" s="610"/>
      <c r="BR96" s="610"/>
      <c r="BS96" s="610"/>
      <c r="BT96" s="610"/>
      <c r="BU96" s="610"/>
      <c r="BV96" s="610"/>
      <c r="BW96" s="610"/>
      <c r="BX96" s="610"/>
      <c r="BY96" s="610"/>
      <c r="BZ96" s="610"/>
      <c r="CA96" s="610"/>
      <c r="CB96" s="610"/>
      <c r="CC96" s="610"/>
      <c r="CD96" s="610"/>
      <c r="CE96" s="610"/>
      <c r="CF96" s="610"/>
      <c r="CG96" s="610"/>
      <c r="CH96" s="610"/>
      <c r="CI96" s="610"/>
      <c r="CJ96" s="610"/>
      <c r="CK96" s="610"/>
      <c r="CL96" s="610"/>
      <c r="CM96" s="610"/>
      <c r="CN96" s="610"/>
      <c r="CO96" s="610"/>
      <c r="CP96" s="610"/>
      <c r="CQ96" s="610"/>
      <c r="CR96" s="610"/>
      <c r="CS96" s="610"/>
      <c r="CT96" s="610"/>
      <c r="CU96" s="610"/>
      <c r="CV96" s="610"/>
      <c r="CW96" s="610"/>
      <c r="CX96" s="610"/>
      <c r="CY96" s="610"/>
      <c r="CZ96" s="610"/>
      <c r="DA96" s="610"/>
      <c r="DB96" s="610"/>
      <c r="DC96" s="610"/>
      <c r="DD96" s="610"/>
      <c r="DE96" s="610"/>
      <c r="DF96" s="610"/>
      <c r="DG96" s="610"/>
      <c r="DH96" s="610"/>
      <c r="DI96" s="610"/>
      <c r="DJ96" s="610"/>
      <c r="DK96" s="610"/>
      <c r="DL96" s="610"/>
      <c r="DM96" s="610"/>
      <c r="DN96" s="610"/>
      <c r="DO96" s="610"/>
      <c r="DP96" s="610"/>
      <c r="DQ96" s="610"/>
      <c r="DR96" s="610"/>
      <c r="DS96" s="610"/>
      <c r="DT96" s="610"/>
      <c r="DU96" s="610"/>
      <c r="DV96" s="610"/>
      <c r="DW96" s="610"/>
      <c r="DX96" s="610"/>
      <c r="DY96" s="610"/>
      <c r="DZ96" s="610"/>
      <c r="EA96" s="610"/>
      <c r="EB96" s="610"/>
      <c r="EC96" s="610"/>
      <c r="ED96" s="610"/>
      <c r="EE96" s="610"/>
      <c r="EF96" s="610"/>
      <c r="EG96" s="610"/>
      <c r="EH96" s="610"/>
      <c r="EI96" s="610"/>
      <c r="EJ96" s="610"/>
      <c r="EK96" s="610"/>
      <c r="EL96" s="610"/>
      <c r="EM96" s="610"/>
      <c r="EN96" s="610"/>
      <c r="EO96" s="610"/>
      <c r="EP96" s="610"/>
      <c r="EQ96" s="610"/>
      <c r="ER96" s="610"/>
      <c r="ES96" s="610"/>
      <c r="ET96" s="610"/>
      <c r="EU96" s="610"/>
      <c r="EV96" s="610"/>
      <c r="EW96" s="610"/>
      <c r="EX96" s="610"/>
      <c r="EY96" s="610"/>
      <c r="EZ96" s="610"/>
      <c r="FA96" s="610"/>
      <c r="FB96" s="610"/>
      <c r="FC96" s="610"/>
      <c r="FD96" s="610"/>
      <c r="FE96" s="610"/>
      <c r="FF96" s="610"/>
      <c r="FG96" s="610"/>
      <c r="FH96" s="610"/>
      <c r="FI96" s="610"/>
      <c r="FJ96" s="610"/>
      <c r="FK96" s="610"/>
      <c r="FL96" s="610"/>
      <c r="FM96" s="610"/>
      <c r="FN96" s="610"/>
      <c r="FO96" s="610"/>
      <c r="FP96" s="610"/>
      <c r="FQ96" s="610"/>
      <c r="FR96" s="610"/>
      <c r="FS96" s="610"/>
      <c r="FT96" s="610"/>
      <c r="FU96" s="610"/>
      <c r="FV96" s="610"/>
      <c r="FW96" s="610"/>
      <c r="FX96" s="610"/>
      <c r="FY96" s="610"/>
      <c r="FZ96" s="610"/>
      <c r="GA96" s="610"/>
      <c r="GB96" s="610"/>
      <c r="GC96" s="610"/>
      <c r="GD96" s="610"/>
      <c r="GE96" s="610"/>
      <c r="GF96" s="610"/>
      <c r="GG96" s="610"/>
      <c r="GH96" s="610"/>
      <c r="GI96" s="610"/>
    </row>
    <row r="97" spans="1:191" s="562" customFormat="1" ht="95.25" customHeight="1" x14ac:dyDescent="0.2">
      <c r="A97" s="446" t="s">
        <v>175</v>
      </c>
      <c r="B97" s="433" t="s">
        <v>80</v>
      </c>
      <c r="C97" s="430" t="s">
        <v>1293</v>
      </c>
      <c r="D97" s="642" t="s">
        <v>1249</v>
      </c>
      <c r="E97" s="516">
        <f t="shared" si="13"/>
        <v>10</v>
      </c>
      <c r="F97" s="513">
        <v>8.5</v>
      </c>
      <c r="G97" s="432"/>
      <c r="H97" s="432"/>
      <c r="I97" s="513">
        <v>1.5</v>
      </c>
      <c r="J97" s="689"/>
      <c r="K97" s="689">
        <v>28</v>
      </c>
      <c r="L97" s="618"/>
      <c r="M97" s="429"/>
      <c r="N97" s="429"/>
      <c r="O97" s="429"/>
      <c r="P97" s="429"/>
      <c r="Q97" s="429"/>
      <c r="R97" s="429"/>
      <c r="S97" s="429"/>
      <c r="T97" s="429"/>
      <c r="U97" s="429"/>
      <c r="V97" s="429"/>
      <c r="W97" s="429"/>
      <c r="X97" s="429"/>
      <c r="Y97" s="429"/>
      <c r="Z97" s="485"/>
      <c r="AA97" s="485"/>
      <c r="AB97" s="485"/>
      <c r="AC97" s="429"/>
      <c r="AD97" s="429"/>
      <c r="AE97" s="429"/>
      <c r="AF97" s="429"/>
      <c r="AG97" s="429"/>
      <c r="AH97" s="429"/>
      <c r="AI97" s="429"/>
      <c r="AJ97" s="429"/>
      <c r="AK97" s="429"/>
      <c r="AL97" s="429"/>
      <c r="AM97" s="429"/>
      <c r="AN97" s="429"/>
      <c r="AO97" s="429"/>
      <c r="AP97" s="429"/>
      <c r="AQ97" s="429"/>
      <c r="AR97" s="429"/>
      <c r="AS97" s="429"/>
      <c r="AT97" s="429"/>
      <c r="AU97" s="429"/>
      <c r="AV97" s="616"/>
      <c r="AW97" s="610">
        <v>18</v>
      </c>
      <c r="AX97" s="562">
        <v>13</v>
      </c>
      <c r="AY97" s="610"/>
      <c r="AZ97" s="464">
        <f t="shared" si="12"/>
        <v>10</v>
      </c>
      <c r="BA97" s="464">
        <f t="shared" si="14"/>
        <v>0</v>
      </c>
      <c r="BB97" s="610"/>
      <c r="BC97" s="610"/>
      <c r="BD97" s="610"/>
      <c r="BE97" s="610"/>
      <c r="BF97" s="610"/>
      <c r="BG97" s="610"/>
      <c r="BH97" s="610"/>
      <c r="BI97" s="610"/>
      <c r="BJ97" s="610"/>
      <c r="BK97" s="610"/>
      <c r="BL97" s="610"/>
      <c r="BM97" s="610"/>
      <c r="BN97" s="610"/>
      <c r="BO97" s="610"/>
      <c r="BP97" s="610"/>
      <c r="BQ97" s="610"/>
      <c r="BR97" s="610"/>
      <c r="BS97" s="610"/>
      <c r="BT97" s="610"/>
      <c r="BU97" s="610"/>
      <c r="BV97" s="610"/>
      <c r="BW97" s="610"/>
      <c r="BX97" s="610"/>
      <c r="BY97" s="610"/>
      <c r="BZ97" s="610"/>
      <c r="CA97" s="610"/>
      <c r="CB97" s="610"/>
      <c r="CC97" s="610"/>
      <c r="CD97" s="610"/>
      <c r="CE97" s="610"/>
      <c r="CF97" s="610"/>
      <c r="CG97" s="610"/>
      <c r="CH97" s="610"/>
      <c r="CI97" s="610"/>
      <c r="CJ97" s="610"/>
      <c r="CK97" s="610"/>
      <c r="CL97" s="610"/>
      <c r="CM97" s="610"/>
      <c r="CN97" s="610"/>
      <c r="CO97" s="610"/>
      <c r="CP97" s="610"/>
      <c r="CQ97" s="610"/>
      <c r="CR97" s="610"/>
      <c r="CS97" s="610"/>
      <c r="CT97" s="610"/>
      <c r="CU97" s="610"/>
      <c r="CV97" s="610"/>
      <c r="CW97" s="610"/>
      <c r="CX97" s="610"/>
      <c r="CY97" s="610"/>
      <c r="CZ97" s="610"/>
      <c r="DA97" s="610"/>
      <c r="DB97" s="610"/>
      <c r="DC97" s="610"/>
      <c r="DD97" s="610"/>
      <c r="DE97" s="610"/>
      <c r="DF97" s="610"/>
      <c r="DG97" s="610"/>
      <c r="DH97" s="610"/>
      <c r="DI97" s="610"/>
      <c r="DJ97" s="610"/>
      <c r="DK97" s="610"/>
      <c r="DL97" s="610"/>
      <c r="DM97" s="610"/>
      <c r="DN97" s="610"/>
      <c r="DO97" s="610"/>
      <c r="DP97" s="610"/>
      <c r="DQ97" s="610"/>
      <c r="DR97" s="610"/>
      <c r="DS97" s="610"/>
      <c r="DT97" s="610"/>
      <c r="DU97" s="610"/>
      <c r="DV97" s="610"/>
      <c r="DW97" s="610"/>
      <c r="DX97" s="610"/>
      <c r="DY97" s="610"/>
      <c r="DZ97" s="610"/>
      <c r="EA97" s="610"/>
      <c r="EB97" s="610"/>
      <c r="EC97" s="610"/>
      <c r="ED97" s="610"/>
      <c r="EE97" s="610"/>
      <c r="EF97" s="610"/>
      <c r="EG97" s="610"/>
      <c r="EH97" s="610"/>
      <c r="EI97" s="610"/>
      <c r="EJ97" s="610"/>
      <c r="EK97" s="610"/>
      <c r="EL97" s="610"/>
      <c r="EM97" s="610"/>
      <c r="EN97" s="610"/>
      <c r="EO97" s="610"/>
      <c r="EP97" s="610"/>
      <c r="EQ97" s="610"/>
      <c r="ER97" s="610"/>
      <c r="ES97" s="610"/>
      <c r="ET97" s="610"/>
      <c r="EU97" s="610"/>
      <c r="EV97" s="610"/>
      <c r="EW97" s="610"/>
      <c r="EX97" s="610"/>
      <c r="EY97" s="610"/>
      <c r="EZ97" s="610"/>
      <c r="FA97" s="610"/>
      <c r="FB97" s="610"/>
      <c r="FC97" s="610"/>
      <c r="FD97" s="610"/>
      <c r="FE97" s="610"/>
      <c r="FF97" s="610"/>
      <c r="FG97" s="610"/>
      <c r="FH97" s="610"/>
      <c r="FI97" s="610"/>
      <c r="FJ97" s="610"/>
      <c r="FK97" s="610"/>
      <c r="FL97" s="610"/>
      <c r="FM97" s="610"/>
      <c r="FN97" s="610"/>
      <c r="FO97" s="610"/>
      <c r="FP97" s="610"/>
      <c r="FQ97" s="610"/>
      <c r="FR97" s="610"/>
      <c r="FS97" s="610"/>
      <c r="FT97" s="610"/>
      <c r="FU97" s="610"/>
      <c r="FV97" s="610"/>
      <c r="FW97" s="610"/>
      <c r="FX97" s="610"/>
      <c r="FY97" s="610"/>
      <c r="FZ97" s="610"/>
      <c r="GA97" s="610"/>
      <c r="GB97" s="610"/>
      <c r="GC97" s="610"/>
      <c r="GD97" s="610"/>
      <c r="GE97" s="610"/>
      <c r="GF97" s="610"/>
      <c r="GG97" s="610"/>
      <c r="GH97" s="610"/>
      <c r="GI97" s="610"/>
    </row>
    <row r="98" spans="1:191" s="562" customFormat="1" ht="31.5" customHeight="1" x14ac:dyDescent="0.2">
      <c r="A98" s="445" t="s">
        <v>1261</v>
      </c>
      <c r="B98" s="444" t="s">
        <v>318</v>
      </c>
      <c r="C98" s="437"/>
      <c r="D98" s="437"/>
      <c r="E98" s="516">
        <f>SUM(E99:E102)</f>
        <v>37.61</v>
      </c>
      <c r="F98" s="516">
        <f>SUM(F99:F102)</f>
        <v>3.4699999999999998</v>
      </c>
      <c r="G98" s="516">
        <f>SUM(G99:G102)</f>
        <v>0</v>
      </c>
      <c r="H98" s="516">
        <f>SUM(H99:H102)</f>
        <v>0</v>
      </c>
      <c r="I98" s="516">
        <f>SUM(I99:I102)</f>
        <v>34.14</v>
      </c>
      <c r="J98" s="739"/>
      <c r="K98" s="739"/>
      <c r="L98" s="474"/>
      <c r="M98" s="439"/>
      <c r="N98" s="439"/>
      <c r="O98" s="439"/>
      <c r="P98" s="439"/>
      <c r="Q98" s="439"/>
      <c r="R98" s="439"/>
      <c r="S98" s="439"/>
      <c r="T98" s="439"/>
      <c r="U98" s="439"/>
      <c r="V98" s="439"/>
      <c r="W98" s="439"/>
      <c r="X98" s="439"/>
      <c r="Y98" s="439"/>
      <c r="Z98" s="485"/>
      <c r="AA98" s="485"/>
      <c r="AB98" s="485"/>
      <c r="AC98" s="453"/>
      <c r="AD98" s="453"/>
      <c r="AE98" s="453"/>
      <c r="AF98" s="439"/>
      <c r="AG98" s="439"/>
      <c r="AH98" s="439"/>
      <c r="AI98" s="439"/>
      <c r="AJ98" s="439"/>
      <c r="AK98" s="439"/>
      <c r="AL98" s="439"/>
      <c r="AM98" s="439"/>
      <c r="AN98" s="439"/>
      <c r="AO98" s="439"/>
      <c r="AP98" s="439"/>
      <c r="AQ98" s="439"/>
      <c r="AR98" s="439"/>
      <c r="AS98" s="439"/>
      <c r="AT98" s="439"/>
      <c r="AU98" s="439"/>
      <c r="AV98" s="634"/>
      <c r="AZ98" s="464">
        <f t="shared" si="12"/>
        <v>37.61</v>
      </c>
      <c r="BA98" s="464">
        <f t="shared" si="14"/>
        <v>0</v>
      </c>
    </row>
    <row r="99" spans="1:191" s="573" customFormat="1" ht="61.5" customHeight="1" x14ac:dyDescent="0.2">
      <c r="A99" s="446" t="s">
        <v>176</v>
      </c>
      <c r="B99" s="437" t="s">
        <v>845</v>
      </c>
      <c r="C99" s="437" t="s">
        <v>133</v>
      </c>
      <c r="D99" s="437" t="s">
        <v>1250</v>
      </c>
      <c r="E99" s="516">
        <f>F99+G99+H99+I99</f>
        <v>0.1</v>
      </c>
      <c r="F99" s="513">
        <v>0.1</v>
      </c>
      <c r="G99" s="517"/>
      <c r="H99" s="517"/>
      <c r="I99" s="513">
        <f>SUM(L99:AV99)</f>
        <v>0</v>
      </c>
      <c r="J99" s="689"/>
      <c r="K99" s="689"/>
      <c r="L99" s="474"/>
      <c r="M99" s="453"/>
      <c r="N99" s="453"/>
      <c r="O99" s="453"/>
      <c r="P99" s="453"/>
      <c r="Q99" s="453"/>
      <c r="R99" s="453"/>
      <c r="S99" s="453"/>
      <c r="T99" s="453"/>
      <c r="U99" s="453"/>
      <c r="V99" s="453"/>
      <c r="W99" s="453"/>
      <c r="X99" s="453"/>
      <c r="Y99" s="453"/>
      <c r="Z99" s="485">
        <v>0</v>
      </c>
      <c r="AA99" s="485"/>
      <c r="AB99" s="485"/>
      <c r="AC99" s="453"/>
      <c r="AD99" s="453"/>
      <c r="AE99" s="453"/>
      <c r="AF99" s="453"/>
      <c r="AG99" s="453"/>
      <c r="AH99" s="453"/>
      <c r="AI99" s="453"/>
      <c r="AJ99" s="453"/>
      <c r="AK99" s="453"/>
      <c r="AL99" s="453"/>
      <c r="AM99" s="453"/>
      <c r="AN99" s="453"/>
      <c r="AO99" s="453"/>
      <c r="AP99" s="453"/>
      <c r="AQ99" s="453"/>
      <c r="AR99" s="453"/>
      <c r="AS99" s="453"/>
      <c r="AT99" s="453"/>
      <c r="AU99" s="453"/>
      <c r="AV99" s="643"/>
      <c r="AX99" s="573">
        <v>1</v>
      </c>
      <c r="AZ99" s="464">
        <f t="shared" si="12"/>
        <v>0.1</v>
      </c>
      <c r="BA99" s="464">
        <f t="shared" si="14"/>
        <v>0</v>
      </c>
    </row>
    <row r="100" spans="1:191" s="557" customFormat="1" ht="96.75" customHeight="1" x14ac:dyDescent="0.2">
      <c r="A100" s="446" t="s">
        <v>227</v>
      </c>
      <c r="B100" s="429" t="s">
        <v>20</v>
      </c>
      <c r="C100" s="429" t="s">
        <v>21</v>
      </c>
      <c r="D100" s="429" t="s">
        <v>22</v>
      </c>
      <c r="E100" s="516">
        <f>F100+G100+H100+I100</f>
        <v>16.240000000000002</v>
      </c>
      <c r="F100" s="513">
        <v>0.28000000000000003</v>
      </c>
      <c r="G100" s="513"/>
      <c r="H100" s="513"/>
      <c r="I100" s="513">
        <v>15.96</v>
      </c>
      <c r="J100" s="689"/>
      <c r="K100" s="689">
        <v>29</v>
      </c>
      <c r="L100" s="536"/>
      <c r="M100" s="537">
        <v>0.34</v>
      </c>
      <c r="N100" s="537"/>
      <c r="O100" s="429">
        <v>14.16</v>
      </c>
      <c r="P100" s="429"/>
      <c r="Q100" s="429"/>
      <c r="R100" s="537"/>
      <c r="S100" s="537"/>
      <c r="T100" s="537"/>
      <c r="U100" s="537"/>
      <c r="W100" s="537"/>
      <c r="X100" s="537"/>
      <c r="Z100" s="485">
        <v>3.34</v>
      </c>
      <c r="AA100" s="489"/>
      <c r="AB100" s="574">
        <v>3.34</v>
      </c>
      <c r="AD100" s="537"/>
      <c r="AE100" s="537"/>
      <c r="AF100" s="537"/>
      <c r="AG100" s="537"/>
      <c r="AH100" s="537"/>
      <c r="AI100" s="537"/>
      <c r="AJ100" s="537"/>
      <c r="AK100" s="537"/>
      <c r="AL100" s="537"/>
      <c r="AM100" s="537"/>
      <c r="AO100" s="537"/>
      <c r="AP100" s="537"/>
      <c r="AQ100" s="537">
        <v>1.75</v>
      </c>
      <c r="AR100" s="537"/>
      <c r="AS100" s="537"/>
      <c r="AT100" s="537">
        <v>0.14000000000000001</v>
      </c>
      <c r="AU100" s="537"/>
      <c r="AV100" s="559"/>
      <c r="AW100" s="557">
        <v>19</v>
      </c>
      <c r="AX100" s="557">
        <v>2</v>
      </c>
      <c r="AZ100" s="464">
        <f t="shared" si="12"/>
        <v>16.240000000000002</v>
      </c>
      <c r="BA100" s="464">
        <f t="shared" si="14"/>
        <v>0</v>
      </c>
    </row>
    <row r="101" spans="1:191" s="562" customFormat="1" ht="54" x14ac:dyDescent="0.2">
      <c r="A101" s="446" t="s">
        <v>228</v>
      </c>
      <c r="B101" s="432" t="s">
        <v>9</v>
      </c>
      <c r="C101" s="429" t="s">
        <v>23</v>
      </c>
      <c r="D101" s="432" t="s">
        <v>1248</v>
      </c>
      <c r="E101" s="516">
        <f>F101+G101+H101+I101</f>
        <v>11.27</v>
      </c>
      <c r="F101" s="513">
        <v>0.09</v>
      </c>
      <c r="G101" s="513"/>
      <c r="H101" s="513"/>
      <c r="I101" s="513">
        <v>11.18</v>
      </c>
      <c r="J101" s="689"/>
      <c r="K101" s="689">
        <v>30</v>
      </c>
      <c r="L101" s="644">
        <v>6</v>
      </c>
      <c r="M101" s="645">
        <v>4</v>
      </c>
      <c r="N101" s="537"/>
      <c r="O101" s="537"/>
      <c r="S101" s="428"/>
      <c r="T101" s="428"/>
      <c r="U101" s="428"/>
      <c r="V101" s="428"/>
      <c r="W101" s="428"/>
      <c r="X101" s="428"/>
      <c r="Y101" s="428"/>
      <c r="Z101" s="485">
        <v>0</v>
      </c>
      <c r="AA101" s="485"/>
      <c r="AB101" s="485"/>
      <c r="AC101" s="428"/>
      <c r="AD101" s="428"/>
      <c r="AE101" s="428"/>
      <c r="AF101" s="428"/>
      <c r="AG101" s="428"/>
      <c r="AH101" s="428"/>
      <c r="AI101" s="428"/>
      <c r="AJ101" s="428"/>
      <c r="AK101" s="428"/>
      <c r="AL101" s="428"/>
      <c r="AM101" s="428"/>
      <c r="AN101" s="428"/>
      <c r="AO101" s="428"/>
      <c r="AP101" s="428"/>
      <c r="AQ101" s="428">
        <v>5</v>
      </c>
      <c r="AR101" s="645">
        <v>0.76</v>
      </c>
      <c r="AS101" s="645"/>
      <c r="AT101" s="513">
        <v>0.2</v>
      </c>
      <c r="AU101" s="646"/>
      <c r="AV101" s="647"/>
      <c r="AW101" s="605">
        <v>20</v>
      </c>
      <c r="AX101" s="573">
        <v>3</v>
      </c>
      <c r="AY101" s="459"/>
      <c r="AZ101" s="464">
        <f t="shared" si="12"/>
        <v>11.27</v>
      </c>
      <c r="BA101" s="464">
        <f t="shared" si="14"/>
        <v>0</v>
      </c>
      <c r="BB101" s="459"/>
      <c r="BC101" s="459"/>
      <c r="BD101" s="459"/>
      <c r="BE101" s="459"/>
      <c r="BF101" s="459"/>
      <c r="BG101" s="459"/>
      <c r="BH101" s="459"/>
      <c r="BI101" s="459"/>
    </row>
    <row r="102" spans="1:191" s="557" customFormat="1" ht="42.75" customHeight="1" x14ac:dyDescent="0.2">
      <c r="A102" s="446" t="s">
        <v>245</v>
      </c>
      <c r="B102" s="429" t="s">
        <v>24</v>
      </c>
      <c r="C102" s="429" t="s">
        <v>1349</v>
      </c>
      <c r="D102" s="429" t="s">
        <v>1248</v>
      </c>
      <c r="E102" s="516">
        <f>F102+G102+H102+I102</f>
        <v>10</v>
      </c>
      <c r="F102" s="513">
        <v>3</v>
      </c>
      <c r="G102" s="513"/>
      <c r="H102" s="513"/>
      <c r="I102" s="513">
        <v>7</v>
      </c>
      <c r="J102" s="740"/>
      <c r="K102" s="740"/>
      <c r="L102" s="459"/>
      <c r="M102" s="459"/>
      <c r="N102" s="459"/>
      <c r="O102" s="575"/>
      <c r="P102" s="575"/>
      <c r="Q102" s="575"/>
      <c r="R102" s="459"/>
      <c r="S102" s="459"/>
      <c r="T102" s="459"/>
      <c r="U102" s="459"/>
      <c r="W102" s="459"/>
      <c r="X102" s="459"/>
      <c r="Z102" s="489"/>
      <c r="AA102" s="489"/>
      <c r="AB102" s="576"/>
      <c r="AD102" s="459"/>
      <c r="AE102" s="459"/>
      <c r="AF102" s="459"/>
      <c r="AG102" s="459"/>
      <c r="AH102" s="459"/>
      <c r="AI102" s="459"/>
      <c r="AJ102" s="459"/>
      <c r="AK102" s="459"/>
      <c r="AL102" s="459"/>
      <c r="AM102" s="459"/>
      <c r="AO102" s="459"/>
      <c r="AP102" s="459"/>
      <c r="AQ102" s="459"/>
      <c r="AR102" s="459"/>
      <c r="AS102" s="459"/>
      <c r="AT102" s="459"/>
      <c r="AU102" s="459"/>
      <c r="AV102" s="608"/>
      <c r="AX102" s="557">
        <v>4</v>
      </c>
      <c r="AZ102" s="464">
        <f t="shared" si="12"/>
        <v>10</v>
      </c>
      <c r="BA102" s="464">
        <f t="shared" si="14"/>
        <v>0</v>
      </c>
    </row>
    <row r="103" spans="1:191" ht="26.25" customHeight="1" x14ac:dyDescent="0.2">
      <c r="A103" s="481" t="s">
        <v>1262</v>
      </c>
      <c r="B103" s="523" t="s">
        <v>1254</v>
      </c>
      <c r="C103" s="429"/>
      <c r="D103" s="429"/>
      <c r="E103" s="604">
        <f>SUM(E104:E118)</f>
        <v>6.56</v>
      </c>
      <c r="F103" s="604">
        <f>SUM(F104:F118)</f>
        <v>6.18</v>
      </c>
      <c r="G103" s="604">
        <f>SUM(G104:G118)</f>
        <v>0</v>
      </c>
      <c r="H103" s="604">
        <f>SUM(H104:H118)</f>
        <v>0</v>
      </c>
      <c r="I103" s="604">
        <f>SUM(I104:I118)</f>
        <v>0.38</v>
      </c>
      <c r="J103" s="607"/>
      <c r="K103" s="607"/>
      <c r="L103" s="475"/>
      <c r="AZ103" s="464">
        <f t="shared" si="12"/>
        <v>6.56</v>
      </c>
      <c r="BA103" s="464">
        <f t="shared" si="14"/>
        <v>0</v>
      </c>
    </row>
    <row r="104" spans="1:191" s="531" customFormat="1" ht="36" x14ac:dyDescent="0.2">
      <c r="A104" s="480">
        <v>89</v>
      </c>
      <c r="B104" s="480" t="s">
        <v>1137</v>
      </c>
      <c r="C104" s="480" t="s">
        <v>1094</v>
      </c>
      <c r="D104" s="480" t="s">
        <v>1245</v>
      </c>
      <c r="E104" s="516">
        <f t="shared" ref="E104:E118" si="15">F104+G104+H104+I104</f>
        <v>0.58000000000000007</v>
      </c>
      <c r="F104" s="513">
        <v>0.2</v>
      </c>
      <c r="G104" s="513"/>
      <c r="H104" s="513"/>
      <c r="I104" s="513">
        <f t="shared" ref="I104:I118" si="16">SUM(L104:AV104)</f>
        <v>0.38</v>
      </c>
      <c r="J104" s="724"/>
      <c r="K104" s="724"/>
      <c r="L104" s="501">
        <v>0.38</v>
      </c>
      <c r="M104" s="530"/>
      <c r="N104" s="51"/>
      <c r="O104" s="530"/>
      <c r="P104" s="530"/>
      <c r="Q104" s="530"/>
      <c r="R104" s="530"/>
      <c r="S104" s="530"/>
      <c r="T104" s="530"/>
      <c r="U104" s="530"/>
      <c r="V104" s="530"/>
      <c r="W104" s="530"/>
      <c r="X104" s="530"/>
      <c r="Y104" s="530"/>
      <c r="Z104" s="485">
        <v>0</v>
      </c>
      <c r="AA104" s="461"/>
      <c r="AB104" s="461"/>
      <c r="AC104" s="530"/>
      <c r="AD104" s="530"/>
      <c r="AE104" s="530"/>
      <c r="AF104" s="530"/>
      <c r="AG104" s="530"/>
      <c r="AH104" s="530"/>
      <c r="AI104" s="530"/>
      <c r="AJ104" s="530"/>
      <c r="AK104" s="530"/>
      <c r="AL104" s="530"/>
      <c r="AM104" s="530"/>
      <c r="AN104" s="530"/>
      <c r="AO104" s="530"/>
      <c r="AP104" s="530"/>
      <c r="AQ104" s="530"/>
      <c r="AR104" s="530"/>
      <c r="AS104" s="530"/>
      <c r="AT104" s="530"/>
      <c r="AU104" s="530"/>
      <c r="AV104" s="527"/>
      <c r="AX104" s="531">
        <v>1</v>
      </c>
      <c r="AZ104" s="464">
        <f t="shared" si="12"/>
        <v>0.58000000000000007</v>
      </c>
      <c r="BA104" s="464">
        <f t="shared" si="14"/>
        <v>0</v>
      </c>
    </row>
    <row r="105" spans="1:191" s="531" customFormat="1" ht="36" x14ac:dyDescent="0.2">
      <c r="A105" s="503">
        <v>90</v>
      </c>
      <c r="B105" s="480" t="s">
        <v>1139</v>
      </c>
      <c r="C105" s="480" t="s">
        <v>1122</v>
      </c>
      <c r="D105" s="480" t="s">
        <v>1245</v>
      </c>
      <c r="E105" s="516">
        <f t="shared" si="15"/>
        <v>0.42</v>
      </c>
      <c r="F105" s="513">
        <v>0.42</v>
      </c>
      <c r="G105" s="513"/>
      <c r="H105" s="513"/>
      <c r="I105" s="513">
        <f t="shared" si="16"/>
        <v>0</v>
      </c>
      <c r="J105" s="724"/>
      <c r="K105" s="724"/>
      <c r="L105" s="501"/>
      <c r="M105" s="530"/>
      <c r="N105" s="51"/>
      <c r="O105" s="530"/>
      <c r="P105" s="530"/>
      <c r="Q105" s="530"/>
      <c r="R105" s="530"/>
      <c r="S105" s="530"/>
      <c r="T105" s="530"/>
      <c r="U105" s="530"/>
      <c r="V105" s="530"/>
      <c r="W105" s="530"/>
      <c r="X105" s="530"/>
      <c r="Y105" s="530"/>
      <c r="Z105" s="485">
        <v>0</v>
      </c>
      <c r="AA105" s="461"/>
      <c r="AB105" s="461"/>
      <c r="AC105" s="530"/>
      <c r="AD105" s="530"/>
      <c r="AE105" s="530"/>
      <c r="AF105" s="530"/>
      <c r="AG105" s="530"/>
      <c r="AH105" s="530"/>
      <c r="AI105" s="530"/>
      <c r="AJ105" s="530"/>
      <c r="AK105" s="530"/>
      <c r="AL105" s="530"/>
      <c r="AM105" s="530"/>
      <c r="AN105" s="530"/>
      <c r="AO105" s="530"/>
      <c r="AP105" s="530"/>
      <c r="AQ105" s="530"/>
      <c r="AR105" s="530"/>
      <c r="AS105" s="530"/>
      <c r="AT105" s="530"/>
      <c r="AU105" s="530"/>
      <c r="AV105" s="527"/>
      <c r="AX105" s="531">
        <v>2</v>
      </c>
      <c r="AZ105" s="464">
        <f t="shared" si="12"/>
        <v>0.42</v>
      </c>
      <c r="BA105" s="464">
        <f t="shared" si="14"/>
        <v>0</v>
      </c>
    </row>
    <row r="106" spans="1:191" s="531" customFormat="1" ht="44.25" customHeight="1" x14ac:dyDescent="0.2">
      <c r="A106" s="480">
        <v>91</v>
      </c>
      <c r="B106" s="430" t="s">
        <v>1298</v>
      </c>
      <c r="C106" s="430" t="s">
        <v>1123</v>
      </c>
      <c r="D106" s="480" t="s">
        <v>1245</v>
      </c>
      <c r="E106" s="516">
        <f t="shared" si="15"/>
        <v>0.12</v>
      </c>
      <c r="F106" s="513">
        <v>0.12</v>
      </c>
      <c r="G106" s="513"/>
      <c r="H106" s="513"/>
      <c r="I106" s="513">
        <f t="shared" si="16"/>
        <v>0</v>
      </c>
      <c r="J106" s="724"/>
      <c r="K106" s="724"/>
      <c r="L106" s="577"/>
      <c r="M106" s="578"/>
      <c r="N106" s="456"/>
      <c r="O106" s="578"/>
      <c r="P106" s="578"/>
      <c r="Q106" s="578"/>
      <c r="R106" s="578"/>
      <c r="S106" s="578"/>
      <c r="T106" s="578"/>
      <c r="U106" s="578"/>
      <c r="V106" s="578"/>
      <c r="W106" s="578"/>
      <c r="X106" s="578"/>
      <c r="Y106" s="578"/>
      <c r="Z106" s="485">
        <v>0</v>
      </c>
      <c r="AA106" s="461"/>
      <c r="AB106" s="461"/>
      <c r="AC106" s="578"/>
      <c r="AD106" s="578"/>
      <c r="AE106" s="578"/>
      <c r="AF106" s="578"/>
      <c r="AG106" s="578"/>
      <c r="AH106" s="578"/>
      <c r="AI106" s="578"/>
      <c r="AJ106" s="578"/>
      <c r="AK106" s="578"/>
      <c r="AL106" s="578"/>
      <c r="AM106" s="578"/>
      <c r="AN106" s="578"/>
      <c r="AO106" s="578"/>
      <c r="AP106" s="578"/>
      <c r="AQ106" s="578"/>
      <c r="AR106" s="578"/>
      <c r="AS106" s="578"/>
      <c r="AT106" s="578"/>
      <c r="AU106" s="578"/>
      <c r="AV106" s="648"/>
      <c r="AX106" s="531">
        <v>3</v>
      </c>
      <c r="AZ106" s="464">
        <f t="shared" si="12"/>
        <v>0.12</v>
      </c>
      <c r="BA106" s="464">
        <f t="shared" si="14"/>
        <v>0</v>
      </c>
    </row>
    <row r="107" spans="1:191" s="562" customFormat="1" ht="36" x14ac:dyDescent="0.2">
      <c r="A107" s="503">
        <v>92</v>
      </c>
      <c r="B107" s="430" t="s">
        <v>943</v>
      </c>
      <c r="C107" s="430" t="s">
        <v>899</v>
      </c>
      <c r="D107" s="430" t="s">
        <v>1246</v>
      </c>
      <c r="E107" s="516">
        <f t="shared" si="15"/>
        <v>0.52</v>
      </c>
      <c r="F107" s="513">
        <v>0.52</v>
      </c>
      <c r="G107" s="432"/>
      <c r="H107" s="432"/>
      <c r="I107" s="513">
        <f t="shared" si="16"/>
        <v>0</v>
      </c>
      <c r="J107" s="724"/>
      <c r="K107" s="724"/>
      <c r="L107" s="477"/>
      <c r="M107" s="468"/>
      <c r="N107" s="468"/>
      <c r="O107" s="468"/>
      <c r="P107" s="468"/>
      <c r="Q107" s="468"/>
      <c r="R107" s="468"/>
      <c r="S107" s="468"/>
      <c r="T107" s="468"/>
      <c r="U107" s="468"/>
      <c r="V107" s="468"/>
      <c r="W107" s="468"/>
      <c r="X107" s="468"/>
      <c r="Y107" s="468"/>
      <c r="Z107" s="485"/>
      <c r="AA107" s="461"/>
      <c r="AB107" s="461"/>
      <c r="AC107" s="469"/>
      <c r="AD107" s="469"/>
      <c r="AE107" s="469"/>
      <c r="AF107" s="468"/>
      <c r="AG107" s="468"/>
      <c r="AH107" s="468"/>
      <c r="AI107" s="468"/>
      <c r="AJ107" s="468"/>
      <c r="AK107" s="468"/>
      <c r="AL107" s="468"/>
      <c r="AM107" s="468"/>
      <c r="AN107" s="468"/>
      <c r="AO107" s="468"/>
      <c r="AP107" s="468"/>
      <c r="AQ107" s="468"/>
      <c r="AR107" s="468"/>
      <c r="AS107" s="468"/>
      <c r="AT107" s="468"/>
      <c r="AU107" s="468"/>
      <c r="AV107" s="649"/>
      <c r="AX107" s="531">
        <v>4</v>
      </c>
      <c r="AZ107" s="464">
        <f t="shared" si="12"/>
        <v>0.52</v>
      </c>
      <c r="BA107" s="464">
        <f t="shared" si="14"/>
        <v>0</v>
      </c>
    </row>
    <row r="108" spans="1:191" s="562" customFormat="1" ht="36" x14ac:dyDescent="0.2">
      <c r="A108" s="480">
        <v>93</v>
      </c>
      <c r="B108" s="437" t="s">
        <v>944</v>
      </c>
      <c r="C108" s="430" t="s">
        <v>902</v>
      </c>
      <c r="D108" s="430" t="s">
        <v>1246</v>
      </c>
      <c r="E108" s="516">
        <f t="shared" si="15"/>
        <v>0.08</v>
      </c>
      <c r="F108" s="513">
        <v>0.08</v>
      </c>
      <c r="G108" s="432"/>
      <c r="H108" s="432"/>
      <c r="I108" s="513">
        <f t="shared" si="16"/>
        <v>0</v>
      </c>
      <c r="J108" s="724"/>
      <c r="K108" s="724"/>
      <c r="L108" s="477"/>
      <c r="M108" s="468"/>
      <c r="N108" s="468"/>
      <c r="O108" s="468"/>
      <c r="P108" s="468"/>
      <c r="Q108" s="468"/>
      <c r="R108" s="468"/>
      <c r="S108" s="468"/>
      <c r="T108" s="468"/>
      <c r="U108" s="468"/>
      <c r="V108" s="468"/>
      <c r="W108" s="468"/>
      <c r="X108" s="468"/>
      <c r="Y108" s="468"/>
      <c r="Z108" s="485"/>
      <c r="AA108" s="461"/>
      <c r="AB108" s="461"/>
      <c r="AC108" s="469"/>
      <c r="AD108" s="469"/>
      <c r="AE108" s="469"/>
      <c r="AF108" s="468"/>
      <c r="AG108" s="468"/>
      <c r="AH108" s="468"/>
      <c r="AI108" s="468"/>
      <c r="AJ108" s="468"/>
      <c r="AK108" s="468"/>
      <c r="AL108" s="468"/>
      <c r="AM108" s="468"/>
      <c r="AN108" s="468"/>
      <c r="AO108" s="468"/>
      <c r="AP108" s="468"/>
      <c r="AQ108" s="468"/>
      <c r="AR108" s="468"/>
      <c r="AS108" s="468"/>
      <c r="AT108" s="468"/>
      <c r="AU108" s="468"/>
      <c r="AV108" s="649"/>
      <c r="AX108" s="531">
        <v>5</v>
      </c>
      <c r="AZ108" s="464">
        <f t="shared" si="12"/>
        <v>0.08</v>
      </c>
      <c r="BA108" s="464">
        <f t="shared" si="14"/>
        <v>0</v>
      </c>
    </row>
    <row r="109" spans="1:191" ht="36" x14ac:dyDescent="0.2">
      <c r="A109" s="503">
        <v>94</v>
      </c>
      <c r="B109" s="437" t="s">
        <v>196</v>
      </c>
      <c r="C109" s="430" t="s">
        <v>873</v>
      </c>
      <c r="D109" s="430" t="s">
        <v>1246</v>
      </c>
      <c r="E109" s="516">
        <f t="shared" si="15"/>
        <v>0.25</v>
      </c>
      <c r="F109" s="513">
        <v>0.25</v>
      </c>
      <c r="G109" s="432"/>
      <c r="H109" s="432"/>
      <c r="I109" s="513">
        <f t="shared" si="16"/>
        <v>0</v>
      </c>
      <c r="J109" s="740"/>
      <c r="K109" s="740"/>
      <c r="L109" s="475"/>
      <c r="AX109" s="531">
        <v>6</v>
      </c>
      <c r="AZ109" s="464">
        <f t="shared" si="12"/>
        <v>0.25</v>
      </c>
      <c r="BA109" s="464">
        <f t="shared" si="14"/>
        <v>0</v>
      </c>
    </row>
    <row r="110" spans="1:191" ht="36" x14ac:dyDescent="0.2">
      <c r="A110" s="480">
        <v>95</v>
      </c>
      <c r="B110" s="437" t="s">
        <v>195</v>
      </c>
      <c r="C110" s="430" t="s">
        <v>873</v>
      </c>
      <c r="D110" s="430" t="s">
        <v>1246</v>
      </c>
      <c r="E110" s="516">
        <f t="shared" si="15"/>
        <v>0.22</v>
      </c>
      <c r="F110" s="513">
        <v>0.22</v>
      </c>
      <c r="G110" s="432"/>
      <c r="H110" s="432"/>
      <c r="I110" s="513">
        <f t="shared" si="16"/>
        <v>0</v>
      </c>
      <c r="J110" s="740"/>
      <c r="K110" s="740"/>
      <c r="L110" s="475"/>
      <c r="AX110" s="531">
        <v>7</v>
      </c>
      <c r="AZ110" s="464">
        <f t="shared" si="12"/>
        <v>0.22</v>
      </c>
      <c r="BA110" s="464">
        <f t="shared" si="14"/>
        <v>0</v>
      </c>
    </row>
    <row r="111" spans="1:191" s="557" customFormat="1" ht="41.25" customHeight="1" x14ac:dyDescent="0.2">
      <c r="A111" s="503">
        <v>96</v>
      </c>
      <c r="B111" s="431" t="s">
        <v>337</v>
      </c>
      <c r="C111" s="431" t="s">
        <v>288</v>
      </c>
      <c r="D111" s="450" t="s">
        <v>1247</v>
      </c>
      <c r="E111" s="516">
        <f t="shared" si="15"/>
        <v>0.33</v>
      </c>
      <c r="F111" s="513">
        <v>0.33</v>
      </c>
      <c r="G111" s="513"/>
      <c r="H111" s="513"/>
      <c r="I111" s="513">
        <f t="shared" si="16"/>
        <v>0</v>
      </c>
      <c r="J111" s="689"/>
      <c r="K111" s="689"/>
      <c r="L111" s="536"/>
      <c r="M111" s="537"/>
      <c r="N111" s="537"/>
      <c r="O111" s="537"/>
      <c r="P111" s="537"/>
      <c r="Q111" s="537"/>
      <c r="R111" s="537"/>
      <c r="S111" s="537"/>
      <c r="T111" s="537"/>
      <c r="U111" s="485"/>
      <c r="W111" s="537"/>
      <c r="X111" s="537"/>
      <c r="Z111" s="485">
        <v>0</v>
      </c>
      <c r="AA111" s="489"/>
      <c r="AB111" s="489"/>
      <c r="AD111" s="537"/>
      <c r="AE111" s="537"/>
      <c r="AF111" s="537"/>
      <c r="AG111" s="537"/>
      <c r="AH111" s="537"/>
      <c r="AI111" s="537"/>
      <c r="AJ111" s="537"/>
      <c r="AK111" s="537"/>
      <c r="AL111" s="537"/>
      <c r="AM111" s="537"/>
      <c r="AO111" s="537"/>
      <c r="AP111" s="537"/>
      <c r="AQ111" s="537"/>
      <c r="AR111" s="537"/>
      <c r="AS111" s="537"/>
      <c r="AT111" s="537"/>
      <c r="AU111" s="537"/>
      <c r="AV111" s="559"/>
      <c r="AX111" s="531">
        <v>8</v>
      </c>
      <c r="AZ111" s="464">
        <f t="shared" si="12"/>
        <v>0.33</v>
      </c>
      <c r="BA111" s="464">
        <f t="shared" si="14"/>
        <v>0</v>
      </c>
    </row>
    <row r="112" spans="1:191" s="562" customFormat="1" ht="50.25" customHeight="1" x14ac:dyDescent="0.2">
      <c r="A112" s="480">
        <v>97</v>
      </c>
      <c r="B112" s="432" t="s">
        <v>25</v>
      </c>
      <c r="C112" s="430" t="s">
        <v>659</v>
      </c>
      <c r="D112" s="430" t="s">
        <v>1248</v>
      </c>
      <c r="E112" s="516">
        <f t="shared" si="15"/>
        <v>1.3</v>
      </c>
      <c r="F112" s="513">
        <v>1.3</v>
      </c>
      <c r="G112" s="513"/>
      <c r="H112" s="513"/>
      <c r="I112" s="513">
        <f t="shared" si="16"/>
        <v>0</v>
      </c>
      <c r="J112" s="689"/>
      <c r="K112" s="689">
        <v>31</v>
      </c>
      <c r="L112" s="471"/>
      <c r="M112" s="447"/>
      <c r="N112" s="447"/>
      <c r="O112" s="447"/>
      <c r="S112" s="428"/>
      <c r="T112" s="428"/>
      <c r="U112" s="428"/>
      <c r="V112" s="428"/>
      <c r="W112" s="428"/>
      <c r="X112" s="447"/>
      <c r="Y112" s="447"/>
      <c r="Z112" s="485">
        <v>0</v>
      </c>
      <c r="AA112" s="485"/>
      <c r="AB112" s="485"/>
      <c r="AC112" s="428"/>
      <c r="AD112" s="428"/>
      <c r="AE112" s="428"/>
      <c r="AF112" s="447"/>
      <c r="AG112" s="447"/>
      <c r="AH112" s="428"/>
      <c r="AI112" s="428"/>
      <c r="AJ112" s="428"/>
      <c r="AK112" s="428"/>
      <c r="AL112" s="447"/>
      <c r="AM112" s="447"/>
      <c r="AN112" s="447"/>
      <c r="AO112" s="447"/>
      <c r="AP112" s="447"/>
      <c r="AQ112" s="447"/>
      <c r="AR112" s="447"/>
      <c r="AS112" s="447"/>
      <c r="AT112" s="447"/>
      <c r="AU112" s="449"/>
      <c r="AV112" s="640"/>
      <c r="AW112" s="624">
        <v>21</v>
      </c>
      <c r="AX112" s="531">
        <v>9</v>
      </c>
      <c r="AY112" s="489"/>
      <c r="AZ112" s="464">
        <f t="shared" si="12"/>
        <v>1.3</v>
      </c>
      <c r="BA112" s="464">
        <f t="shared" si="14"/>
        <v>0</v>
      </c>
      <c r="BB112" s="489"/>
      <c r="BC112" s="489"/>
      <c r="BD112" s="489"/>
      <c r="BE112" s="489"/>
      <c r="BF112" s="489"/>
      <c r="BG112" s="489"/>
      <c r="BH112" s="489"/>
      <c r="BI112" s="489"/>
    </row>
    <row r="113" spans="1:61" s="562" customFormat="1" ht="45.75" customHeight="1" x14ac:dyDescent="0.2">
      <c r="A113" s="503">
        <v>98</v>
      </c>
      <c r="B113" s="432" t="s">
        <v>1372</v>
      </c>
      <c r="C113" s="430" t="s">
        <v>675</v>
      </c>
      <c r="D113" s="430" t="s">
        <v>1248</v>
      </c>
      <c r="E113" s="516">
        <f t="shared" si="15"/>
        <v>7.0000000000000007E-2</v>
      </c>
      <c r="F113" s="513">
        <v>7.0000000000000007E-2</v>
      </c>
      <c r="G113" s="513"/>
      <c r="H113" s="513"/>
      <c r="I113" s="513">
        <f t="shared" si="16"/>
        <v>0</v>
      </c>
      <c r="J113" s="689"/>
      <c r="K113" s="689"/>
      <c r="L113" s="473"/>
      <c r="M113" s="447"/>
      <c r="N113" s="447"/>
      <c r="O113" s="428"/>
      <c r="S113" s="428"/>
      <c r="T113" s="428"/>
      <c r="U113" s="428"/>
      <c r="V113" s="428"/>
      <c r="W113" s="428"/>
      <c r="X113" s="428"/>
      <c r="Y113" s="428"/>
      <c r="Z113" s="485">
        <v>0</v>
      </c>
      <c r="AA113" s="485"/>
      <c r="AB113" s="485"/>
      <c r="AC113" s="447"/>
      <c r="AD113" s="447"/>
      <c r="AE113" s="447"/>
      <c r="AF113" s="447"/>
      <c r="AG113" s="447"/>
      <c r="AH113" s="428"/>
      <c r="AI113" s="447"/>
      <c r="AJ113" s="447"/>
      <c r="AK113" s="447"/>
      <c r="AL113" s="447"/>
      <c r="AM113" s="447"/>
      <c r="AN113" s="447"/>
      <c r="AO113" s="447"/>
      <c r="AP113" s="447"/>
      <c r="AQ113" s="447"/>
      <c r="AR113" s="447"/>
      <c r="AS113" s="447"/>
      <c r="AT113" s="428"/>
      <c r="AU113" s="638"/>
      <c r="AV113" s="639"/>
      <c r="AW113" s="624"/>
      <c r="AX113" s="531">
        <v>10</v>
      </c>
      <c r="AY113" s="489"/>
      <c r="AZ113" s="464">
        <f t="shared" si="12"/>
        <v>7.0000000000000007E-2</v>
      </c>
      <c r="BA113" s="464">
        <f t="shared" si="14"/>
        <v>0</v>
      </c>
      <c r="BB113" s="489"/>
      <c r="BC113" s="489"/>
      <c r="BD113" s="489"/>
      <c r="BE113" s="489"/>
      <c r="BF113" s="489"/>
      <c r="BG113" s="489"/>
      <c r="BH113" s="489"/>
      <c r="BI113" s="489"/>
    </row>
    <row r="114" spans="1:61" s="562" customFormat="1" ht="39.75" customHeight="1" x14ac:dyDescent="0.2">
      <c r="A114" s="480">
        <v>99</v>
      </c>
      <c r="B114" s="431" t="s">
        <v>63</v>
      </c>
      <c r="C114" s="430" t="s">
        <v>78</v>
      </c>
      <c r="D114" s="430" t="s">
        <v>1249</v>
      </c>
      <c r="E114" s="516">
        <f t="shared" si="15"/>
        <v>0.48</v>
      </c>
      <c r="F114" s="513">
        <v>0.48</v>
      </c>
      <c r="G114" s="513"/>
      <c r="H114" s="513"/>
      <c r="I114" s="513">
        <f t="shared" si="16"/>
        <v>0</v>
      </c>
      <c r="J114" s="689"/>
      <c r="K114" s="689"/>
      <c r="L114" s="473"/>
      <c r="M114" s="428"/>
      <c r="N114" s="428"/>
      <c r="O114" s="428"/>
      <c r="P114" s="428"/>
      <c r="Q114" s="428"/>
      <c r="R114" s="428"/>
      <c r="S114" s="428"/>
      <c r="T114" s="428"/>
      <c r="U114" s="428"/>
      <c r="V114" s="428"/>
      <c r="W114" s="428"/>
      <c r="X114" s="428"/>
      <c r="Y114" s="428"/>
      <c r="Z114" s="485">
        <v>0</v>
      </c>
      <c r="AA114" s="485"/>
      <c r="AB114" s="485"/>
      <c r="AC114" s="428"/>
      <c r="AD114" s="428"/>
      <c r="AE114" s="428"/>
      <c r="AF114" s="428"/>
      <c r="AG114" s="428"/>
      <c r="AH114" s="428"/>
      <c r="AI114" s="428"/>
      <c r="AJ114" s="428"/>
      <c r="AK114" s="428"/>
      <c r="AL114" s="428"/>
      <c r="AM114" s="428"/>
      <c r="AN114" s="428"/>
      <c r="AO114" s="428"/>
      <c r="AP114" s="428"/>
      <c r="AQ114" s="428"/>
      <c r="AR114" s="428"/>
      <c r="AS114" s="428"/>
      <c r="AT114" s="428"/>
      <c r="AU114" s="428"/>
      <c r="AV114" s="625"/>
      <c r="AX114" s="531">
        <v>11</v>
      </c>
      <c r="AZ114" s="464">
        <f t="shared" si="12"/>
        <v>0.48</v>
      </c>
      <c r="BA114" s="464">
        <f t="shared" si="14"/>
        <v>0</v>
      </c>
    </row>
    <row r="115" spans="1:61" s="562" customFormat="1" ht="36" x14ac:dyDescent="0.2">
      <c r="A115" s="503">
        <v>100</v>
      </c>
      <c r="B115" s="431" t="s">
        <v>197</v>
      </c>
      <c r="C115" s="430" t="s">
        <v>129</v>
      </c>
      <c r="D115" s="430" t="s">
        <v>1249</v>
      </c>
      <c r="E115" s="516">
        <f t="shared" si="15"/>
        <v>0.7</v>
      </c>
      <c r="F115" s="513">
        <v>0.7</v>
      </c>
      <c r="G115" s="513"/>
      <c r="H115" s="513"/>
      <c r="I115" s="513">
        <f t="shared" si="16"/>
        <v>0</v>
      </c>
      <c r="J115" s="689"/>
      <c r="K115" s="689"/>
      <c r="L115" s="473"/>
      <c r="M115" s="428"/>
      <c r="N115" s="428"/>
      <c r="O115" s="428"/>
      <c r="P115" s="428"/>
      <c r="Q115" s="428"/>
      <c r="R115" s="428"/>
      <c r="S115" s="428"/>
      <c r="T115" s="428"/>
      <c r="U115" s="428"/>
      <c r="V115" s="428"/>
      <c r="W115" s="428"/>
      <c r="X115" s="428"/>
      <c r="Y115" s="428"/>
      <c r="Z115" s="485">
        <v>0</v>
      </c>
      <c r="AA115" s="485"/>
      <c r="AB115" s="485"/>
      <c r="AC115" s="428"/>
      <c r="AD115" s="428"/>
      <c r="AE115" s="428"/>
      <c r="AF115" s="428"/>
      <c r="AG115" s="428"/>
      <c r="AH115" s="428"/>
      <c r="AI115" s="428"/>
      <c r="AJ115" s="428"/>
      <c r="AK115" s="428"/>
      <c r="AL115" s="428"/>
      <c r="AM115" s="428"/>
      <c r="AN115" s="428"/>
      <c r="AO115" s="428"/>
      <c r="AP115" s="428"/>
      <c r="AQ115" s="428"/>
      <c r="AR115" s="428"/>
      <c r="AS115" s="428"/>
      <c r="AT115" s="428"/>
      <c r="AU115" s="428"/>
      <c r="AV115" s="625"/>
      <c r="AX115" s="531">
        <v>12</v>
      </c>
      <c r="AZ115" s="464">
        <f t="shared" si="12"/>
        <v>0.7</v>
      </c>
      <c r="BA115" s="464">
        <f t="shared" ref="BA115:BA147" si="17">E115-AZ115</f>
        <v>0</v>
      </c>
    </row>
    <row r="116" spans="1:61" s="562" customFormat="1" ht="46.5" customHeight="1" x14ac:dyDescent="0.2">
      <c r="A116" s="480">
        <v>101</v>
      </c>
      <c r="B116" s="431" t="s">
        <v>1331</v>
      </c>
      <c r="C116" s="430" t="s">
        <v>130</v>
      </c>
      <c r="D116" s="430" t="s">
        <v>1249</v>
      </c>
      <c r="E116" s="516">
        <f t="shared" si="15"/>
        <v>0.85</v>
      </c>
      <c r="F116" s="513">
        <v>0.85</v>
      </c>
      <c r="G116" s="513"/>
      <c r="H116" s="513"/>
      <c r="I116" s="513">
        <f t="shared" si="16"/>
        <v>0</v>
      </c>
      <c r="J116" s="689"/>
      <c r="K116" s="689"/>
      <c r="L116" s="473"/>
      <c r="M116" s="428"/>
      <c r="N116" s="428"/>
      <c r="O116" s="428"/>
      <c r="P116" s="428"/>
      <c r="Q116" s="428"/>
      <c r="R116" s="428"/>
      <c r="S116" s="428"/>
      <c r="T116" s="428"/>
      <c r="U116" s="428"/>
      <c r="V116" s="428"/>
      <c r="W116" s="428"/>
      <c r="X116" s="428"/>
      <c r="Y116" s="428"/>
      <c r="Z116" s="485">
        <v>0</v>
      </c>
      <c r="AA116" s="485"/>
      <c r="AB116" s="485"/>
      <c r="AC116" s="428"/>
      <c r="AD116" s="428"/>
      <c r="AE116" s="428"/>
      <c r="AF116" s="428"/>
      <c r="AG116" s="428"/>
      <c r="AH116" s="428"/>
      <c r="AI116" s="428"/>
      <c r="AJ116" s="428"/>
      <c r="AK116" s="428"/>
      <c r="AL116" s="428"/>
      <c r="AM116" s="428"/>
      <c r="AN116" s="428"/>
      <c r="AO116" s="428"/>
      <c r="AP116" s="428"/>
      <c r="AQ116" s="428"/>
      <c r="AR116" s="428"/>
      <c r="AS116" s="428"/>
      <c r="AT116" s="428"/>
      <c r="AU116" s="428"/>
      <c r="AV116" s="625"/>
      <c r="AX116" s="531">
        <v>13</v>
      </c>
      <c r="AZ116" s="464">
        <f t="shared" si="12"/>
        <v>0.85</v>
      </c>
      <c r="BA116" s="464">
        <f t="shared" si="17"/>
        <v>0</v>
      </c>
    </row>
    <row r="117" spans="1:61" s="562" customFormat="1" ht="47.25" customHeight="1" x14ac:dyDescent="0.2">
      <c r="A117" s="503">
        <v>102</v>
      </c>
      <c r="B117" s="431" t="s">
        <v>1332</v>
      </c>
      <c r="C117" s="430" t="s">
        <v>131</v>
      </c>
      <c r="D117" s="430" t="s">
        <v>1249</v>
      </c>
      <c r="E117" s="516">
        <f t="shared" si="15"/>
        <v>0.39</v>
      </c>
      <c r="F117" s="513">
        <v>0.39</v>
      </c>
      <c r="G117" s="513"/>
      <c r="H117" s="513"/>
      <c r="I117" s="513">
        <f t="shared" si="16"/>
        <v>0</v>
      </c>
      <c r="J117" s="689"/>
      <c r="K117" s="689"/>
      <c r="L117" s="473"/>
      <c r="M117" s="428"/>
      <c r="N117" s="428"/>
      <c r="O117" s="428"/>
      <c r="P117" s="428"/>
      <c r="Q117" s="428"/>
      <c r="R117" s="428"/>
      <c r="S117" s="428"/>
      <c r="T117" s="428"/>
      <c r="U117" s="428"/>
      <c r="V117" s="428"/>
      <c r="W117" s="428"/>
      <c r="X117" s="428"/>
      <c r="Y117" s="428"/>
      <c r="Z117" s="485">
        <v>0</v>
      </c>
      <c r="AA117" s="485"/>
      <c r="AB117" s="485"/>
      <c r="AC117" s="428"/>
      <c r="AD117" s="428"/>
      <c r="AE117" s="428"/>
      <c r="AF117" s="428"/>
      <c r="AG117" s="428"/>
      <c r="AH117" s="428"/>
      <c r="AI117" s="428"/>
      <c r="AJ117" s="428"/>
      <c r="AK117" s="428"/>
      <c r="AL117" s="428"/>
      <c r="AM117" s="428"/>
      <c r="AN117" s="428"/>
      <c r="AO117" s="428"/>
      <c r="AP117" s="428"/>
      <c r="AQ117" s="428"/>
      <c r="AR117" s="428"/>
      <c r="AS117" s="428"/>
      <c r="AT117" s="428"/>
      <c r="AU117" s="428"/>
      <c r="AV117" s="625"/>
      <c r="AX117" s="531">
        <v>14</v>
      </c>
      <c r="AZ117" s="464">
        <f t="shared" si="12"/>
        <v>0.39</v>
      </c>
      <c r="BA117" s="464">
        <f t="shared" si="17"/>
        <v>0</v>
      </c>
    </row>
    <row r="118" spans="1:61" s="579" customFormat="1" ht="36" x14ac:dyDescent="0.2">
      <c r="A118" s="480">
        <v>103</v>
      </c>
      <c r="B118" s="431" t="s">
        <v>586</v>
      </c>
      <c r="C118" s="430" t="s">
        <v>132</v>
      </c>
      <c r="D118" s="430" t="s">
        <v>1249</v>
      </c>
      <c r="E118" s="516">
        <f t="shared" si="15"/>
        <v>0.25</v>
      </c>
      <c r="F118" s="513">
        <v>0.25</v>
      </c>
      <c r="G118" s="513"/>
      <c r="H118" s="513"/>
      <c r="I118" s="513">
        <f t="shared" si="16"/>
        <v>0</v>
      </c>
      <c r="J118" s="689"/>
      <c r="K118" s="689"/>
      <c r="L118" s="473"/>
      <c r="M118" s="428"/>
      <c r="N118" s="428"/>
      <c r="O118" s="428"/>
      <c r="P118" s="428"/>
      <c r="Q118" s="428"/>
      <c r="R118" s="428"/>
      <c r="S118" s="428"/>
      <c r="T118" s="428"/>
      <c r="U118" s="428"/>
      <c r="V118" s="428"/>
      <c r="W118" s="428"/>
      <c r="X118" s="428"/>
      <c r="Y118" s="428"/>
      <c r="Z118" s="485">
        <v>0</v>
      </c>
      <c r="AA118" s="485"/>
      <c r="AB118" s="485"/>
      <c r="AC118" s="428"/>
      <c r="AD118" s="428"/>
      <c r="AE118" s="428"/>
      <c r="AF118" s="428"/>
      <c r="AG118" s="428"/>
      <c r="AH118" s="428"/>
      <c r="AI118" s="428"/>
      <c r="AJ118" s="428"/>
      <c r="AK118" s="428"/>
      <c r="AL118" s="428"/>
      <c r="AM118" s="428"/>
      <c r="AN118" s="428"/>
      <c r="AO118" s="428"/>
      <c r="AP118" s="428"/>
      <c r="AQ118" s="428"/>
      <c r="AR118" s="428"/>
      <c r="AS118" s="428"/>
      <c r="AT118" s="428"/>
      <c r="AU118" s="428"/>
      <c r="AV118" s="625"/>
      <c r="AX118" s="531">
        <v>15</v>
      </c>
      <c r="AZ118" s="464">
        <f t="shared" si="12"/>
        <v>0.25</v>
      </c>
      <c r="BA118" s="464">
        <f t="shared" si="17"/>
        <v>0</v>
      </c>
    </row>
    <row r="119" spans="1:61" s="580" customFormat="1" ht="26.25" customHeight="1" x14ac:dyDescent="0.2">
      <c r="A119" s="481" t="s">
        <v>1263</v>
      </c>
      <c r="B119" s="523" t="s">
        <v>573</v>
      </c>
      <c r="C119" s="523"/>
      <c r="D119" s="523"/>
      <c r="E119" s="604">
        <f>SUM(E120:E121)</f>
        <v>4.3600000000000003</v>
      </c>
      <c r="F119" s="604">
        <f>SUM(F120:F121)</f>
        <v>1.4600000000000002</v>
      </c>
      <c r="G119" s="604">
        <f>SUM(G120:G121)</f>
        <v>0</v>
      </c>
      <c r="H119" s="604">
        <f>SUM(H120:H121)</f>
        <v>0</v>
      </c>
      <c r="I119" s="604">
        <f>SUM(I120:I121)</f>
        <v>2.9000000000000004</v>
      </c>
      <c r="J119" s="607"/>
      <c r="K119" s="607"/>
      <c r="L119" s="476"/>
      <c r="AV119" s="650"/>
      <c r="AZ119" s="464">
        <f t="shared" si="12"/>
        <v>4.3600000000000003</v>
      </c>
      <c r="BA119" s="464">
        <f t="shared" si="17"/>
        <v>0</v>
      </c>
    </row>
    <row r="120" spans="1:61" ht="59.25" customHeight="1" x14ac:dyDescent="0.2">
      <c r="A120" s="457">
        <v>104</v>
      </c>
      <c r="B120" s="429" t="s">
        <v>1036</v>
      </c>
      <c r="C120" s="429" t="s">
        <v>111</v>
      </c>
      <c r="D120" s="429" t="s">
        <v>1251</v>
      </c>
      <c r="E120" s="516">
        <f>F120+G120+H120+I120</f>
        <v>4.2600000000000007</v>
      </c>
      <c r="F120" s="513">
        <v>1.36</v>
      </c>
      <c r="G120" s="513"/>
      <c r="H120" s="513"/>
      <c r="I120" s="513">
        <f>SUM(L120:AV120)</f>
        <v>2.9000000000000004</v>
      </c>
      <c r="J120" s="724"/>
      <c r="K120" s="724"/>
      <c r="L120" s="582">
        <v>1.1200000000000001</v>
      </c>
      <c r="M120" s="583"/>
      <c r="N120" s="583"/>
      <c r="O120" s="583"/>
      <c r="P120" s="583"/>
      <c r="Q120" s="583"/>
      <c r="R120" s="583"/>
      <c r="S120" s="583"/>
      <c r="T120" s="583"/>
      <c r="U120" s="583"/>
      <c r="V120" s="583"/>
      <c r="W120" s="583"/>
      <c r="X120" s="583"/>
      <c r="Y120" s="583"/>
      <c r="Z120" s="485">
        <v>0.3</v>
      </c>
      <c r="AA120" s="41">
        <v>0.3</v>
      </c>
      <c r="AB120" s="461"/>
      <c r="AC120" s="583"/>
      <c r="AD120" s="583"/>
      <c r="AE120" s="583"/>
      <c r="AF120" s="583">
        <v>0.18</v>
      </c>
      <c r="AG120" s="583"/>
      <c r="AH120" s="583"/>
      <c r="AI120" s="583"/>
      <c r="AJ120" s="583"/>
      <c r="AK120" s="583"/>
      <c r="AL120" s="583"/>
      <c r="AM120" s="583"/>
      <c r="AN120" s="583"/>
      <c r="AO120" s="583"/>
      <c r="AP120" s="583"/>
      <c r="AQ120" s="583"/>
      <c r="AR120" s="583"/>
      <c r="AS120" s="583"/>
      <c r="AT120" s="583">
        <v>1</v>
      </c>
      <c r="AU120" s="583"/>
      <c r="AV120" s="651"/>
      <c r="AZ120" s="464">
        <f t="shared" si="12"/>
        <v>4.2600000000000007</v>
      </c>
      <c r="BA120" s="464">
        <f t="shared" si="17"/>
        <v>0</v>
      </c>
    </row>
    <row r="121" spans="1:61" s="562" customFormat="1" ht="44.25" customHeight="1" x14ac:dyDescent="0.2">
      <c r="A121" s="480">
        <v>105</v>
      </c>
      <c r="B121" s="433" t="s">
        <v>576</v>
      </c>
      <c r="C121" s="433" t="s">
        <v>1279</v>
      </c>
      <c r="D121" s="433" t="s">
        <v>1249</v>
      </c>
      <c r="E121" s="516">
        <f>F121+G121+H121+I121</f>
        <v>0.1</v>
      </c>
      <c r="F121" s="513">
        <v>0.1</v>
      </c>
      <c r="G121" s="515"/>
      <c r="H121" s="515"/>
      <c r="I121" s="513">
        <f>SUM(L121:AV121)</f>
        <v>0</v>
      </c>
      <c r="J121" s="689"/>
      <c r="K121" s="689"/>
      <c r="L121" s="455"/>
      <c r="M121" s="440"/>
      <c r="N121" s="440"/>
      <c r="O121" s="440"/>
      <c r="P121" s="440"/>
      <c r="Q121" s="440"/>
      <c r="R121" s="440"/>
      <c r="S121" s="440"/>
      <c r="T121" s="440"/>
      <c r="U121" s="440"/>
      <c r="V121" s="440"/>
      <c r="W121" s="440"/>
      <c r="X121" s="440"/>
      <c r="Y121" s="440"/>
      <c r="Z121" s="485">
        <v>0</v>
      </c>
      <c r="AA121" s="485"/>
      <c r="AB121" s="485"/>
      <c r="AC121" s="440"/>
      <c r="AD121" s="440"/>
      <c r="AE121" s="440"/>
      <c r="AF121" s="440"/>
      <c r="AG121" s="440"/>
      <c r="AH121" s="440"/>
      <c r="AI121" s="440"/>
      <c r="AJ121" s="440"/>
      <c r="AK121" s="440"/>
      <c r="AL121" s="440"/>
      <c r="AM121" s="440"/>
      <c r="AN121" s="440"/>
      <c r="AO121" s="440"/>
      <c r="AP121" s="440"/>
      <c r="AQ121" s="440"/>
      <c r="AR121" s="440"/>
      <c r="AS121" s="440"/>
      <c r="AT121" s="440"/>
      <c r="AU121" s="440"/>
      <c r="AV121" s="636"/>
      <c r="AZ121" s="464">
        <f t="shared" si="12"/>
        <v>0.1</v>
      </c>
      <c r="BA121" s="464">
        <f t="shared" si="17"/>
        <v>0</v>
      </c>
    </row>
    <row r="122" spans="1:61" s="562" customFormat="1" ht="23.25" customHeight="1" x14ac:dyDescent="0.2">
      <c r="A122" s="481" t="s">
        <v>1264</v>
      </c>
      <c r="B122" s="444" t="s">
        <v>810</v>
      </c>
      <c r="C122" s="437"/>
      <c r="D122" s="437"/>
      <c r="E122" s="516">
        <f>SUM(E123:E124)</f>
        <v>0.87</v>
      </c>
      <c r="F122" s="516">
        <f>SUM(F123:F124)</f>
        <v>0.35</v>
      </c>
      <c r="G122" s="516">
        <f>SUM(G123:G124)</f>
        <v>0</v>
      </c>
      <c r="H122" s="516">
        <f>SUM(H123:H124)</f>
        <v>0</v>
      </c>
      <c r="I122" s="516">
        <f>SUM(I123:I124)</f>
        <v>0.52</v>
      </c>
      <c r="J122" s="739"/>
      <c r="K122" s="739"/>
      <c r="L122" s="474"/>
      <c r="M122" s="439"/>
      <c r="N122" s="439"/>
      <c r="O122" s="439"/>
      <c r="P122" s="439"/>
      <c r="Q122" s="439"/>
      <c r="R122" s="439"/>
      <c r="S122" s="439"/>
      <c r="T122" s="439"/>
      <c r="U122" s="439"/>
      <c r="V122" s="439"/>
      <c r="W122" s="439"/>
      <c r="X122" s="439"/>
      <c r="Y122" s="439"/>
      <c r="Z122" s="485"/>
      <c r="AA122" s="485"/>
      <c r="AB122" s="485"/>
      <c r="AC122" s="453"/>
      <c r="AD122" s="453"/>
      <c r="AE122" s="453"/>
      <c r="AF122" s="439"/>
      <c r="AG122" s="439"/>
      <c r="AH122" s="439"/>
      <c r="AI122" s="439"/>
      <c r="AJ122" s="439"/>
      <c r="AK122" s="439"/>
      <c r="AL122" s="439"/>
      <c r="AM122" s="439"/>
      <c r="AN122" s="439"/>
      <c r="AO122" s="439"/>
      <c r="AP122" s="439"/>
      <c r="AQ122" s="439"/>
      <c r="AR122" s="439"/>
      <c r="AS122" s="439"/>
      <c r="AT122" s="439"/>
      <c r="AU122" s="439"/>
      <c r="AV122" s="634"/>
      <c r="AZ122" s="464">
        <f t="shared" si="12"/>
        <v>0.87</v>
      </c>
      <c r="BA122" s="464">
        <f t="shared" si="17"/>
        <v>0</v>
      </c>
    </row>
    <row r="123" spans="1:61" s="562" customFormat="1" ht="60.75" customHeight="1" x14ac:dyDescent="0.2">
      <c r="A123" s="457">
        <v>106</v>
      </c>
      <c r="B123" s="437" t="s">
        <v>217</v>
      </c>
      <c r="C123" s="437" t="s">
        <v>218</v>
      </c>
      <c r="D123" s="437" t="s">
        <v>1244</v>
      </c>
      <c r="E123" s="515">
        <f>SUM(F123:I123)</f>
        <v>0.25</v>
      </c>
      <c r="F123" s="515">
        <v>0.05</v>
      </c>
      <c r="G123" s="515"/>
      <c r="H123" s="515"/>
      <c r="I123" s="515">
        <v>0.2</v>
      </c>
      <c r="J123" s="746">
        <v>3</v>
      </c>
      <c r="K123" s="746"/>
      <c r="L123" s="474"/>
      <c r="M123" s="439"/>
      <c r="N123" s="439"/>
      <c r="O123" s="439"/>
      <c r="P123" s="439"/>
      <c r="Q123" s="439"/>
      <c r="R123" s="439"/>
      <c r="S123" s="439"/>
      <c r="T123" s="439"/>
      <c r="U123" s="439"/>
      <c r="V123" s="439"/>
      <c r="W123" s="439"/>
      <c r="X123" s="439"/>
      <c r="Y123" s="439"/>
      <c r="Z123" s="461"/>
      <c r="AA123" s="461"/>
      <c r="AB123" s="461"/>
      <c r="AC123" s="453"/>
      <c r="AD123" s="453"/>
      <c r="AE123" s="453"/>
      <c r="AF123" s="439"/>
      <c r="AG123" s="439"/>
      <c r="AH123" s="439"/>
      <c r="AI123" s="439"/>
      <c r="AJ123" s="439"/>
      <c r="AK123" s="439"/>
      <c r="AL123" s="439"/>
      <c r="AM123" s="439"/>
      <c r="AN123" s="439"/>
      <c r="AO123" s="439"/>
      <c r="AP123" s="439"/>
      <c r="AQ123" s="439"/>
      <c r="AR123" s="439"/>
      <c r="AS123" s="439"/>
      <c r="AT123" s="439"/>
      <c r="AU123" s="439"/>
      <c r="AV123" s="634"/>
      <c r="AZ123" s="464"/>
      <c r="BA123" s="464"/>
    </row>
    <row r="124" spans="1:61" s="562" customFormat="1" ht="36" x14ac:dyDescent="0.2">
      <c r="A124" s="652">
        <v>107</v>
      </c>
      <c r="B124" s="450" t="s">
        <v>941</v>
      </c>
      <c r="C124" s="430" t="s">
        <v>869</v>
      </c>
      <c r="D124" s="450" t="s">
        <v>1246</v>
      </c>
      <c r="E124" s="518">
        <f>F124+G124+H124+I124</f>
        <v>0.62</v>
      </c>
      <c r="F124" s="432">
        <v>0.3</v>
      </c>
      <c r="G124" s="653"/>
      <c r="H124" s="653"/>
      <c r="I124" s="432">
        <f>SUM(L124:AV124)</f>
        <v>0.32</v>
      </c>
      <c r="J124" s="734"/>
      <c r="K124" s="734"/>
      <c r="L124" s="654">
        <v>0.32</v>
      </c>
      <c r="M124" s="655"/>
      <c r="N124" s="655"/>
      <c r="O124" s="655"/>
      <c r="P124" s="655"/>
      <c r="Q124" s="655"/>
      <c r="R124" s="655"/>
      <c r="S124" s="655"/>
      <c r="T124" s="655"/>
      <c r="U124" s="655"/>
      <c r="V124" s="655"/>
      <c r="W124" s="655"/>
      <c r="X124" s="655"/>
      <c r="Y124" s="655"/>
      <c r="Z124" s="454">
        <v>0</v>
      </c>
      <c r="AA124" s="490"/>
      <c r="AB124" s="490"/>
      <c r="AC124" s="655"/>
      <c r="AD124" s="655"/>
      <c r="AE124" s="655"/>
      <c r="AF124" s="655"/>
      <c r="AG124" s="655"/>
      <c r="AH124" s="655"/>
      <c r="AI124" s="655"/>
      <c r="AJ124" s="655"/>
      <c r="AK124" s="655"/>
      <c r="AL124" s="655"/>
      <c r="AM124" s="655"/>
      <c r="AN124" s="655"/>
      <c r="AO124" s="655"/>
      <c r="AP124" s="655"/>
      <c r="AQ124" s="655"/>
      <c r="AR124" s="655"/>
      <c r="AS124" s="655"/>
      <c r="AT124" s="655"/>
      <c r="AU124" s="655"/>
      <c r="AV124" s="656"/>
      <c r="AW124" s="657" t="s">
        <v>869</v>
      </c>
      <c r="AX124" s="658"/>
      <c r="AY124" s="658"/>
      <c r="AZ124" s="464">
        <f t="shared" si="12"/>
        <v>0.62</v>
      </c>
      <c r="BA124" s="464">
        <f t="shared" si="17"/>
        <v>0</v>
      </c>
      <c r="BB124" s="658"/>
      <c r="BC124" s="658"/>
    </row>
    <row r="125" spans="1:61" s="562" customFormat="1" ht="25.5" customHeight="1" x14ac:dyDescent="0.2">
      <c r="A125" s="481" t="s">
        <v>1265</v>
      </c>
      <c r="B125" s="444" t="s">
        <v>349</v>
      </c>
      <c r="C125" s="437"/>
      <c r="D125" s="437"/>
      <c r="E125" s="516">
        <f>SUM(E126:E127)</f>
        <v>1.8</v>
      </c>
      <c r="F125" s="516">
        <f>SUM(F126:F127)</f>
        <v>1.77</v>
      </c>
      <c r="G125" s="516">
        <f>SUM(G126:G127)</f>
        <v>0</v>
      </c>
      <c r="H125" s="516">
        <f>SUM(H126:H127)</f>
        <v>0</v>
      </c>
      <c r="I125" s="516">
        <f>SUM(I126:I127)</f>
        <v>0.03</v>
      </c>
      <c r="J125" s="739"/>
      <c r="K125" s="739"/>
      <c r="L125" s="474"/>
      <c r="M125" s="439"/>
      <c r="N125" s="439"/>
      <c r="O125" s="439"/>
      <c r="P125" s="439"/>
      <c r="Q125" s="439"/>
      <c r="R125" s="439"/>
      <c r="S125" s="439"/>
      <c r="T125" s="439"/>
      <c r="U125" s="439"/>
      <c r="V125" s="439"/>
      <c r="W125" s="439"/>
      <c r="X125" s="439"/>
      <c r="Y125" s="439"/>
      <c r="Z125" s="485"/>
      <c r="AA125" s="485"/>
      <c r="AB125" s="485"/>
      <c r="AC125" s="453"/>
      <c r="AD125" s="453"/>
      <c r="AE125" s="453"/>
      <c r="AF125" s="439"/>
      <c r="AG125" s="439"/>
      <c r="AH125" s="439"/>
      <c r="AI125" s="439"/>
      <c r="AJ125" s="439"/>
      <c r="AK125" s="439"/>
      <c r="AL125" s="439"/>
      <c r="AM125" s="439"/>
      <c r="AN125" s="439"/>
      <c r="AO125" s="439"/>
      <c r="AP125" s="439"/>
      <c r="AQ125" s="439"/>
      <c r="AR125" s="439"/>
      <c r="AS125" s="439"/>
      <c r="AT125" s="439"/>
      <c r="AU125" s="439"/>
      <c r="AV125" s="634"/>
      <c r="AZ125" s="464">
        <f t="shared" si="12"/>
        <v>1.8</v>
      </c>
      <c r="BA125" s="464">
        <f t="shared" si="17"/>
        <v>0</v>
      </c>
    </row>
    <row r="126" spans="1:61" s="557" customFormat="1" ht="36" x14ac:dyDescent="0.2">
      <c r="A126" s="457">
        <v>108</v>
      </c>
      <c r="B126" s="431" t="s">
        <v>26</v>
      </c>
      <c r="C126" s="430" t="s">
        <v>288</v>
      </c>
      <c r="D126" s="431" t="s">
        <v>1247</v>
      </c>
      <c r="E126" s="516">
        <f>F126+G126+H126+I126</f>
        <v>0.8</v>
      </c>
      <c r="F126" s="513">
        <v>0.77</v>
      </c>
      <c r="G126" s="513"/>
      <c r="H126" s="513"/>
      <c r="I126" s="513">
        <f>SUM(L126:AV126)</f>
        <v>0.03</v>
      </c>
      <c r="J126" s="733"/>
      <c r="K126" s="733">
        <v>32</v>
      </c>
      <c r="L126" s="564"/>
      <c r="M126" s="541"/>
      <c r="N126" s="541"/>
      <c r="O126" s="541"/>
      <c r="P126" s="541"/>
      <c r="Q126" s="541"/>
      <c r="R126" s="537"/>
      <c r="S126" s="541"/>
      <c r="T126" s="541"/>
      <c r="U126" s="541"/>
      <c r="W126" s="541"/>
      <c r="X126" s="541"/>
      <c r="Z126" s="485">
        <v>0</v>
      </c>
      <c r="AA126" s="489"/>
      <c r="AB126" s="489"/>
      <c r="AD126" s="541"/>
      <c r="AE126" s="541"/>
      <c r="AF126" s="541"/>
      <c r="AG126" s="541"/>
      <c r="AH126" s="541"/>
      <c r="AI126" s="541"/>
      <c r="AJ126" s="541"/>
      <c r="AK126" s="541"/>
      <c r="AL126" s="541"/>
      <c r="AM126" s="541"/>
      <c r="AO126" s="541"/>
      <c r="AP126" s="541"/>
      <c r="AQ126" s="541"/>
      <c r="AR126" s="541"/>
      <c r="AS126" s="541"/>
      <c r="AT126" s="429">
        <v>0.03</v>
      </c>
      <c r="AU126" s="429"/>
      <c r="AV126" s="616"/>
      <c r="AW126" s="557">
        <v>23</v>
      </c>
      <c r="AZ126" s="464">
        <f t="shared" si="12"/>
        <v>0.8</v>
      </c>
      <c r="BA126" s="464">
        <f t="shared" si="17"/>
        <v>0</v>
      </c>
    </row>
    <row r="127" spans="1:61" s="557" customFormat="1" ht="36" x14ac:dyDescent="0.2">
      <c r="A127" s="457">
        <v>109</v>
      </c>
      <c r="B127" s="431" t="s">
        <v>27</v>
      </c>
      <c r="C127" s="430" t="s">
        <v>277</v>
      </c>
      <c r="D127" s="431" t="s">
        <v>1314</v>
      </c>
      <c r="E127" s="516">
        <f>F127+G127+H127+I127</f>
        <v>1</v>
      </c>
      <c r="F127" s="513">
        <v>1</v>
      </c>
      <c r="G127" s="513"/>
      <c r="H127" s="513"/>
      <c r="I127" s="513">
        <f>SUM(L127:AV127)</f>
        <v>0</v>
      </c>
      <c r="J127" s="733"/>
      <c r="K127" s="733">
        <v>33</v>
      </c>
      <c r="L127" s="564"/>
      <c r="M127" s="541"/>
      <c r="N127" s="541"/>
      <c r="O127" s="541"/>
      <c r="P127" s="541"/>
      <c r="Q127" s="541"/>
      <c r="R127" s="537"/>
      <c r="S127" s="541"/>
      <c r="T127" s="541"/>
      <c r="U127" s="541"/>
      <c r="W127" s="541"/>
      <c r="X127" s="541"/>
      <c r="Z127" s="485">
        <v>0</v>
      </c>
      <c r="AA127" s="489"/>
      <c r="AB127" s="489"/>
      <c r="AD127" s="541"/>
      <c r="AE127" s="541"/>
      <c r="AF127" s="541"/>
      <c r="AG127" s="541"/>
      <c r="AH127" s="541"/>
      <c r="AI127" s="541"/>
      <c r="AJ127" s="541"/>
      <c r="AK127" s="541"/>
      <c r="AL127" s="541"/>
      <c r="AM127" s="541"/>
      <c r="AO127" s="541"/>
      <c r="AP127" s="541"/>
      <c r="AQ127" s="541"/>
      <c r="AR127" s="541"/>
      <c r="AS127" s="541"/>
      <c r="AT127" s="429"/>
      <c r="AU127" s="429"/>
      <c r="AV127" s="616"/>
      <c r="AW127" s="557">
        <v>24</v>
      </c>
      <c r="AZ127" s="464">
        <f t="shared" si="12"/>
        <v>1</v>
      </c>
      <c r="BA127" s="464">
        <f t="shared" si="17"/>
        <v>0</v>
      </c>
    </row>
    <row r="128" spans="1:61" s="562" customFormat="1" x14ac:dyDescent="0.2">
      <c r="A128" s="481" t="s">
        <v>1266</v>
      </c>
      <c r="B128" s="444" t="s">
        <v>1342</v>
      </c>
      <c r="C128" s="437"/>
      <c r="D128" s="437"/>
      <c r="E128" s="516">
        <f>SUM(E129:E136)</f>
        <v>21.299999999999997</v>
      </c>
      <c r="F128" s="516">
        <f>SUM(F129:F136)</f>
        <v>6.1000000000000005</v>
      </c>
      <c r="G128" s="516">
        <f>SUM(G129:G136)</f>
        <v>0</v>
      </c>
      <c r="H128" s="516">
        <f>SUM(H129:H136)</f>
        <v>0</v>
      </c>
      <c r="I128" s="516">
        <f>SUM(I129:I136)</f>
        <v>15.2</v>
      </c>
      <c r="J128" s="739"/>
      <c r="K128" s="739"/>
      <c r="L128" s="474"/>
      <c r="M128" s="439"/>
      <c r="N128" s="439"/>
      <c r="O128" s="439"/>
      <c r="P128" s="439"/>
      <c r="Q128" s="439"/>
      <c r="R128" s="439"/>
      <c r="S128" s="439"/>
      <c r="T128" s="439"/>
      <c r="U128" s="439"/>
      <c r="V128" s="439"/>
      <c r="W128" s="439"/>
      <c r="X128" s="439"/>
      <c r="Y128" s="439"/>
      <c r="Z128" s="485"/>
      <c r="AA128" s="485"/>
      <c r="AB128" s="485"/>
      <c r="AC128" s="453"/>
      <c r="AD128" s="453"/>
      <c r="AE128" s="453"/>
      <c r="AF128" s="439"/>
      <c r="AG128" s="439"/>
      <c r="AH128" s="439"/>
      <c r="AI128" s="439"/>
      <c r="AJ128" s="439"/>
      <c r="AK128" s="439"/>
      <c r="AL128" s="439"/>
      <c r="AM128" s="439"/>
      <c r="AN128" s="439"/>
      <c r="AO128" s="439"/>
      <c r="AP128" s="439"/>
      <c r="AQ128" s="439"/>
      <c r="AR128" s="439"/>
      <c r="AS128" s="439"/>
      <c r="AT128" s="439"/>
      <c r="AU128" s="439"/>
      <c r="AV128" s="634"/>
      <c r="AZ128" s="464">
        <f t="shared" si="12"/>
        <v>21.3</v>
      </c>
      <c r="BA128" s="464">
        <f t="shared" si="17"/>
        <v>0</v>
      </c>
    </row>
    <row r="129" spans="1:61" s="562" customFormat="1" ht="36" x14ac:dyDescent="0.2">
      <c r="A129" s="457">
        <v>110</v>
      </c>
      <c r="B129" s="431" t="s">
        <v>1343</v>
      </c>
      <c r="C129" s="437" t="s">
        <v>1280</v>
      </c>
      <c r="D129" s="437" t="s">
        <v>1250</v>
      </c>
      <c r="E129" s="516">
        <f>F129+G129+H129+I129</f>
        <v>1.35</v>
      </c>
      <c r="F129" s="515">
        <v>0.4</v>
      </c>
      <c r="G129" s="516"/>
      <c r="H129" s="516"/>
      <c r="I129" s="515">
        <v>0.95000000000000007</v>
      </c>
      <c r="J129" s="741"/>
      <c r="K129" s="741"/>
      <c r="L129" s="507"/>
      <c r="M129" s="491"/>
      <c r="N129" s="491"/>
      <c r="O129" s="491"/>
      <c r="P129" s="492"/>
      <c r="Q129" s="492"/>
      <c r="R129" s="492"/>
      <c r="S129" s="491"/>
      <c r="T129" s="491"/>
      <c r="U129" s="491"/>
      <c r="V129" s="492"/>
      <c r="W129" s="491"/>
      <c r="X129" s="491"/>
      <c r="Y129" s="492"/>
      <c r="Z129" s="485"/>
      <c r="AA129" s="489"/>
      <c r="AB129" s="489"/>
      <c r="AC129" s="508"/>
      <c r="AD129" s="509"/>
      <c r="AE129" s="509"/>
      <c r="AF129" s="491"/>
      <c r="AG129" s="491"/>
      <c r="AH129" s="491"/>
      <c r="AI129" s="491"/>
      <c r="AJ129" s="491"/>
      <c r="AK129" s="491"/>
      <c r="AL129" s="491"/>
      <c r="AM129" s="491"/>
      <c r="AN129" s="492"/>
      <c r="AO129" s="491"/>
      <c r="AP129" s="491"/>
      <c r="AQ129" s="491"/>
      <c r="AR129" s="491"/>
      <c r="AS129" s="491"/>
      <c r="AT129" s="439"/>
      <c r="AU129" s="510"/>
      <c r="AV129" s="659"/>
      <c r="AZ129" s="464">
        <f t="shared" si="12"/>
        <v>1.35</v>
      </c>
      <c r="BA129" s="464">
        <f t="shared" si="17"/>
        <v>0</v>
      </c>
    </row>
    <row r="130" spans="1:61" s="562" customFormat="1" ht="36" x14ac:dyDescent="0.2">
      <c r="A130" s="457">
        <v>111</v>
      </c>
      <c r="B130" s="431" t="s">
        <v>1343</v>
      </c>
      <c r="C130" s="437" t="s">
        <v>1280</v>
      </c>
      <c r="D130" s="430" t="s">
        <v>1244</v>
      </c>
      <c r="E130" s="516">
        <f t="shared" ref="E130:E136" si="18">F130+G130+H130+I130</f>
        <v>2.1</v>
      </c>
      <c r="F130" s="515">
        <v>0.4</v>
      </c>
      <c r="G130" s="516"/>
      <c r="H130" s="516"/>
      <c r="I130" s="515">
        <v>1.7000000000000002</v>
      </c>
      <c r="J130" s="741"/>
      <c r="K130" s="741"/>
      <c r="L130" s="507"/>
      <c r="M130" s="491"/>
      <c r="N130" s="491"/>
      <c r="O130" s="491"/>
      <c r="P130" s="492"/>
      <c r="Q130" s="492"/>
      <c r="R130" s="492"/>
      <c r="S130" s="491"/>
      <c r="T130" s="491"/>
      <c r="U130" s="491"/>
      <c r="V130" s="492"/>
      <c r="W130" s="491"/>
      <c r="X130" s="491"/>
      <c r="Y130" s="492"/>
      <c r="Z130" s="485"/>
      <c r="AA130" s="489"/>
      <c r="AB130" s="489"/>
      <c r="AC130" s="508"/>
      <c r="AD130" s="509"/>
      <c r="AE130" s="509"/>
      <c r="AF130" s="491"/>
      <c r="AG130" s="491"/>
      <c r="AH130" s="491"/>
      <c r="AI130" s="491"/>
      <c r="AJ130" s="491"/>
      <c r="AK130" s="491"/>
      <c r="AL130" s="491"/>
      <c r="AM130" s="491"/>
      <c r="AN130" s="492"/>
      <c r="AO130" s="491"/>
      <c r="AP130" s="491"/>
      <c r="AQ130" s="491"/>
      <c r="AR130" s="491"/>
      <c r="AS130" s="491"/>
      <c r="AT130" s="439"/>
      <c r="AU130" s="510"/>
      <c r="AV130" s="659"/>
      <c r="AZ130" s="464">
        <f t="shared" si="12"/>
        <v>2.1</v>
      </c>
      <c r="BA130" s="464">
        <f t="shared" si="17"/>
        <v>0</v>
      </c>
    </row>
    <row r="131" spans="1:61" s="562" customFormat="1" ht="36" x14ac:dyDescent="0.2">
      <c r="A131" s="457">
        <v>112</v>
      </c>
      <c r="B131" s="431" t="s">
        <v>1343</v>
      </c>
      <c r="C131" s="437" t="s">
        <v>1280</v>
      </c>
      <c r="D131" s="429" t="s">
        <v>1251</v>
      </c>
      <c r="E131" s="516">
        <f t="shared" si="18"/>
        <v>3.15</v>
      </c>
      <c r="F131" s="515">
        <v>1.4</v>
      </c>
      <c r="G131" s="516"/>
      <c r="H131" s="516"/>
      <c r="I131" s="515">
        <v>1.75</v>
      </c>
      <c r="J131" s="741"/>
      <c r="K131" s="741"/>
      <c r="L131" s="507"/>
      <c r="M131" s="491"/>
      <c r="N131" s="491"/>
      <c r="O131" s="491"/>
      <c r="P131" s="492"/>
      <c r="Q131" s="492"/>
      <c r="R131" s="492"/>
      <c r="S131" s="491"/>
      <c r="T131" s="491"/>
      <c r="U131" s="491"/>
      <c r="V131" s="492"/>
      <c r="W131" s="491"/>
      <c r="X131" s="491"/>
      <c r="Y131" s="492"/>
      <c r="Z131" s="485"/>
      <c r="AA131" s="489"/>
      <c r="AB131" s="489"/>
      <c r="AC131" s="508"/>
      <c r="AD131" s="509"/>
      <c r="AE131" s="509"/>
      <c r="AF131" s="491"/>
      <c r="AG131" s="491"/>
      <c r="AH131" s="491"/>
      <c r="AI131" s="491"/>
      <c r="AJ131" s="491"/>
      <c r="AK131" s="491"/>
      <c r="AL131" s="491"/>
      <c r="AM131" s="491"/>
      <c r="AN131" s="492"/>
      <c r="AO131" s="491"/>
      <c r="AP131" s="491"/>
      <c r="AQ131" s="491"/>
      <c r="AR131" s="491"/>
      <c r="AS131" s="491"/>
      <c r="AT131" s="439"/>
      <c r="AU131" s="510"/>
      <c r="AV131" s="659"/>
      <c r="AZ131" s="464">
        <f t="shared" si="12"/>
        <v>3.15</v>
      </c>
      <c r="BA131" s="464">
        <f t="shared" si="17"/>
        <v>0</v>
      </c>
    </row>
    <row r="132" spans="1:61" s="562" customFormat="1" ht="36" x14ac:dyDescent="0.2">
      <c r="A132" s="457">
        <v>113</v>
      </c>
      <c r="B132" s="431" t="s">
        <v>1343</v>
      </c>
      <c r="C132" s="437" t="s">
        <v>1280</v>
      </c>
      <c r="D132" s="480" t="s">
        <v>1245</v>
      </c>
      <c r="E132" s="516">
        <f t="shared" si="18"/>
        <v>2.2999999999999998</v>
      </c>
      <c r="F132" s="515">
        <v>0.5</v>
      </c>
      <c r="G132" s="516"/>
      <c r="H132" s="516"/>
      <c r="I132" s="515">
        <v>1.7999999999999998</v>
      </c>
      <c r="J132" s="741"/>
      <c r="K132" s="741"/>
      <c r="L132" s="507"/>
      <c r="M132" s="491"/>
      <c r="N132" s="491"/>
      <c r="O132" s="491"/>
      <c r="P132" s="492"/>
      <c r="Q132" s="492"/>
      <c r="R132" s="492"/>
      <c r="S132" s="491"/>
      <c r="T132" s="491"/>
      <c r="U132" s="491"/>
      <c r="V132" s="492"/>
      <c r="W132" s="491"/>
      <c r="X132" s="491"/>
      <c r="Y132" s="492"/>
      <c r="Z132" s="485"/>
      <c r="AA132" s="489"/>
      <c r="AB132" s="489"/>
      <c r="AC132" s="508"/>
      <c r="AD132" s="509"/>
      <c r="AE132" s="509"/>
      <c r="AF132" s="491"/>
      <c r="AG132" s="491"/>
      <c r="AH132" s="491"/>
      <c r="AI132" s="491"/>
      <c r="AJ132" s="491"/>
      <c r="AK132" s="491"/>
      <c r="AL132" s="491"/>
      <c r="AM132" s="491"/>
      <c r="AN132" s="492"/>
      <c r="AO132" s="491"/>
      <c r="AP132" s="491"/>
      <c r="AQ132" s="491"/>
      <c r="AR132" s="491"/>
      <c r="AS132" s="491"/>
      <c r="AT132" s="439"/>
      <c r="AU132" s="510"/>
      <c r="AV132" s="659"/>
      <c r="AZ132" s="464">
        <f t="shared" si="12"/>
        <v>2.2999999999999998</v>
      </c>
      <c r="BA132" s="464">
        <f t="shared" si="17"/>
        <v>0</v>
      </c>
    </row>
    <row r="133" spans="1:61" s="557" customFormat="1" ht="36" x14ac:dyDescent="0.2">
      <c r="A133" s="457">
        <v>114</v>
      </c>
      <c r="B133" s="431" t="s">
        <v>1343</v>
      </c>
      <c r="C133" s="437" t="s">
        <v>1280</v>
      </c>
      <c r="D133" s="450" t="s">
        <v>1246</v>
      </c>
      <c r="E133" s="516">
        <f t="shared" si="18"/>
        <v>3.8</v>
      </c>
      <c r="F133" s="513">
        <v>1</v>
      </c>
      <c r="G133" s="513"/>
      <c r="H133" s="513"/>
      <c r="I133" s="515">
        <v>2.8</v>
      </c>
      <c r="J133" s="741"/>
      <c r="K133" s="741"/>
      <c r="L133" s="564"/>
      <c r="M133" s="541"/>
      <c r="N133" s="541"/>
      <c r="O133" s="541"/>
      <c r="P133" s="459"/>
      <c r="Q133" s="459"/>
      <c r="R133" s="459"/>
      <c r="S133" s="541"/>
      <c r="T133" s="541"/>
      <c r="U133" s="541"/>
      <c r="W133" s="541"/>
      <c r="X133" s="541"/>
      <c r="Z133" s="485"/>
      <c r="AA133" s="489"/>
      <c r="AB133" s="489"/>
      <c r="AD133" s="541"/>
      <c r="AE133" s="541"/>
      <c r="AF133" s="541"/>
      <c r="AG133" s="541"/>
      <c r="AH133" s="541"/>
      <c r="AI133" s="541"/>
      <c r="AJ133" s="541"/>
      <c r="AK133" s="541"/>
      <c r="AL133" s="541"/>
      <c r="AM133" s="541"/>
      <c r="AO133" s="541"/>
      <c r="AP133" s="541"/>
      <c r="AQ133" s="541"/>
      <c r="AR133" s="541"/>
      <c r="AS133" s="541"/>
      <c r="AT133" s="429"/>
      <c r="AU133" s="584"/>
      <c r="AV133" s="619"/>
      <c r="AZ133" s="464">
        <f t="shared" si="12"/>
        <v>3.8</v>
      </c>
      <c r="BA133" s="464">
        <f t="shared" si="17"/>
        <v>0</v>
      </c>
    </row>
    <row r="134" spans="1:61" s="557" customFormat="1" ht="36" x14ac:dyDescent="0.2">
      <c r="A134" s="457">
        <v>115</v>
      </c>
      <c r="B134" s="431" t="s">
        <v>1343</v>
      </c>
      <c r="C134" s="437" t="s">
        <v>1280</v>
      </c>
      <c r="D134" s="431" t="s">
        <v>1314</v>
      </c>
      <c r="E134" s="516">
        <f t="shared" si="18"/>
        <v>1.9</v>
      </c>
      <c r="F134" s="513">
        <v>0.3</v>
      </c>
      <c r="G134" s="513"/>
      <c r="H134" s="513"/>
      <c r="I134" s="515">
        <v>1.5999999999999999</v>
      </c>
      <c r="J134" s="741"/>
      <c r="K134" s="741"/>
      <c r="L134" s="564"/>
      <c r="M134" s="541"/>
      <c r="N134" s="541"/>
      <c r="O134" s="541"/>
      <c r="P134" s="459"/>
      <c r="Q134" s="459"/>
      <c r="R134" s="459"/>
      <c r="S134" s="541"/>
      <c r="T134" s="541"/>
      <c r="U134" s="541"/>
      <c r="W134" s="541"/>
      <c r="X134" s="541"/>
      <c r="Z134" s="485"/>
      <c r="AA134" s="489"/>
      <c r="AB134" s="489"/>
      <c r="AD134" s="541"/>
      <c r="AE134" s="541"/>
      <c r="AF134" s="541"/>
      <c r="AG134" s="541"/>
      <c r="AH134" s="541"/>
      <c r="AI134" s="541"/>
      <c r="AJ134" s="541"/>
      <c r="AK134" s="541"/>
      <c r="AL134" s="541"/>
      <c r="AM134" s="541"/>
      <c r="AO134" s="541"/>
      <c r="AP134" s="541"/>
      <c r="AQ134" s="541"/>
      <c r="AR134" s="541"/>
      <c r="AS134" s="541"/>
      <c r="AT134" s="429"/>
      <c r="AU134" s="584"/>
      <c r="AV134" s="619"/>
      <c r="AZ134" s="464">
        <f t="shared" si="12"/>
        <v>1.9</v>
      </c>
      <c r="BA134" s="464">
        <f t="shared" si="17"/>
        <v>0</v>
      </c>
    </row>
    <row r="135" spans="1:61" s="557" customFormat="1" ht="36" x14ac:dyDescent="0.2">
      <c r="A135" s="457">
        <v>116</v>
      </c>
      <c r="B135" s="431" t="s">
        <v>1343</v>
      </c>
      <c r="C135" s="437" t="s">
        <v>1280</v>
      </c>
      <c r="D135" s="430" t="s">
        <v>1248</v>
      </c>
      <c r="E135" s="516">
        <f>F135+G135+H135+I135</f>
        <v>2.8</v>
      </c>
      <c r="F135" s="513">
        <v>1.2</v>
      </c>
      <c r="G135" s="513"/>
      <c r="H135" s="513"/>
      <c r="I135" s="515">
        <v>1.5999999999999999</v>
      </c>
      <c r="J135" s="741"/>
      <c r="K135" s="741"/>
      <c r="L135" s="564"/>
      <c r="M135" s="541"/>
      <c r="N135" s="541"/>
      <c r="O135" s="541"/>
      <c r="P135" s="459"/>
      <c r="Q135" s="459"/>
      <c r="R135" s="459"/>
      <c r="S135" s="541"/>
      <c r="T135" s="541"/>
      <c r="U135" s="541"/>
      <c r="W135" s="541"/>
      <c r="X135" s="541"/>
      <c r="Z135" s="485"/>
      <c r="AA135" s="489"/>
      <c r="AB135" s="489"/>
      <c r="AD135" s="541"/>
      <c r="AE135" s="541"/>
      <c r="AF135" s="541"/>
      <c r="AG135" s="541"/>
      <c r="AH135" s="541"/>
      <c r="AI135" s="541"/>
      <c r="AJ135" s="541"/>
      <c r="AK135" s="541"/>
      <c r="AL135" s="541"/>
      <c r="AM135" s="541"/>
      <c r="AO135" s="541"/>
      <c r="AP135" s="541"/>
      <c r="AQ135" s="541"/>
      <c r="AR135" s="541"/>
      <c r="AS135" s="541"/>
      <c r="AT135" s="429"/>
      <c r="AU135" s="584"/>
      <c r="AV135" s="619"/>
      <c r="AZ135" s="464">
        <f t="shared" si="12"/>
        <v>2.8</v>
      </c>
      <c r="BA135" s="464">
        <f t="shared" si="17"/>
        <v>0</v>
      </c>
    </row>
    <row r="136" spans="1:61" s="557" customFormat="1" ht="36" x14ac:dyDescent="0.2">
      <c r="A136" s="457">
        <v>117</v>
      </c>
      <c r="B136" s="431" t="s">
        <v>1343</v>
      </c>
      <c r="C136" s="437" t="s">
        <v>1280</v>
      </c>
      <c r="D136" s="431" t="s">
        <v>1249</v>
      </c>
      <c r="E136" s="516">
        <f t="shared" si="18"/>
        <v>3.9</v>
      </c>
      <c r="F136" s="513">
        <v>0.9</v>
      </c>
      <c r="G136" s="513"/>
      <c r="H136" s="513"/>
      <c r="I136" s="515">
        <v>3</v>
      </c>
      <c r="J136" s="741"/>
      <c r="K136" s="741"/>
      <c r="L136" s="564"/>
      <c r="M136" s="541"/>
      <c r="N136" s="541"/>
      <c r="O136" s="541"/>
      <c r="P136" s="459"/>
      <c r="Q136" s="459"/>
      <c r="R136" s="459"/>
      <c r="S136" s="541"/>
      <c r="T136" s="541"/>
      <c r="U136" s="541"/>
      <c r="W136" s="541"/>
      <c r="X136" s="541"/>
      <c r="Z136" s="485"/>
      <c r="AA136" s="489"/>
      <c r="AB136" s="489"/>
      <c r="AD136" s="541"/>
      <c r="AE136" s="541"/>
      <c r="AF136" s="541"/>
      <c r="AG136" s="541"/>
      <c r="AH136" s="541"/>
      <c r="AI136" s="541"/>
      <c r="AJ136" s="541"/>
      <c r="AK136" s="541"/>
      <c r="AL136" s="541"/>
      <c r="AM136" s="541"/>
      <c r="AO136" s="541"/>
      <c r="AP136" s="541"/>
      <c r="AQ136" s="541"/>
      <c r="AR136" s="541"/>
      <c r="AS136" s="541"/>
      <c r="AT136" s="429"/>
      <c r="AU136" s="584"/>
      <c r="AV136" s="619"/>
      <c r="AZ136" s="464">
        <f t="shared" si="12"/>
        <v>3.9</v>
      </c>
      <c r="BA136" s="464">
        <f t="shared" si="17"/>
        <v>0</v>
      </c>
    </row>
    <row r="137" spans="1:61" s="562" customFormat="1" x14ac:dyDescent="0.2">
      <c r="A137" s="660" t="s">
        <v>1258</v>
      </c>
      <c r="B137" s="444" t="s">
        <v>849</v>
      </c>
      <c r="C137" s="437"/>
      <c r="D137" s="437"/>
      <c r="E137" s="516">
        <f>SUM(E138:E139)</f>
        <v>0.39</v>
      </c>
      <c r="F137" s="516">
        <f>SUM(F138:F139)</f>
        <v>0.32</v>
      </c>
      <c r="G137" s="516">
        <f>SUM(G138:G139)</f>
        <v>0</v>
      </c>
      <c r="H137" s="516">
        <f>SUM(H138:H139)</f>
        <v>0</v>
      </c>
      <c r="I137" s="516">
        <f>SUM(I138:I139)</f>
        <v>7.0000000000000007E-2</v>
      </c>
      <c r="J137" s="739"/>
      <c r="K137" s="739"/>
      <c r="L137" s="661"/>
      <c r="M137" s="662"/>
      <c r="N137" s="662"/>
      <c r="O137" s="662"/>
      <c r="S137" s="428"/>
      <c r="T137" s="428"/>
      <c r="U137" s="428"/>
      <c r="V137" s="428"/>
      <c r="W137" s="428"/>
      <c r="X137" s="662"/>
      <c r="Y137" s="662"/>
      <c r="Z137" s="485"/>
      <c r="AA137" s="485"/>
      <c r="AB137" s="485"/>
      <c r="AC137" s="662"/>
      <c r="AD137" s="662"/>
      <c r="AE137" s="662"/>
      <c r="AF137" s="662"/>
      <c r="AG137" s="662"/>
      <c r="AH137" s="428"/>
      <c r="AI137" s="662"/>
      <c r="AJ137" s="662"/>
      <c r="AK137" s="662"/>
      <c r="AL137" s="662"/>
      <c r="AM137" s="662"/>
      <c r="AN137" s="662"/>
      <c r="AO137" s="662"/>
      <c r="AP137" s="662"/>
      <c r="AQ137" s="662"/>
      <c r="AR137" s="662"/>
      <c r="AS137" s="662"/>
      <c r="AT137" s="662"/>
      <c r="AU137" s="663"/>
      <c r="AV137" s="664"/>
      <c r="AW137" s="605"/>
      <c r="AX137" s="459"/>
      <c r="AY137" s="459"/>
      <c r="AZ137" s="464">
        <f t="shared" si="12"/>
        <v>0.39</v>
      </c>
      <c r="BA137" s="464">
        <f t="shared" si="17"/>
        <v>0</v>
      </c>
      <c r="BB137" s="459"/>
      <c r="BC137" s="459"/>
      <c r="BD137" s="459"/>
      <c r="BE137" s="459"/>
      <c r="BF137" s="459"/>
      <c r="BG137" s="459"/>
      <c r="BH137" s="459"/>
      <c r="BI137" s="459"/>
    </row>
    <row r="138" spans="1:61" s="531" customFormat="1" ht="40.5" customHeight="1" x14ac:dyDescent="0.2">
      <c r="A138" s="480">
        <v>118</v>
      </c>
      <c r="B138" s="480" t="s">
        <v>1180</v>
      </c>
      <c r="C138" s="480" t="s">
        <v>127</v>
      </c>
      <c r="D138" s="480" t="s">
        <v>1245</v>
      </c>
      <c r="E138" s="516">
        <f>F138+G138+H138+I138</f>
        <v>9.0000000000000011E-2</v>
      </c>
      <c r="F138" s="513">
        <v>0.02</v>
      </c>
      <c r="G138" s="513"/>
      <c r="H138" s="513"/>
      <c r="I138" s="513">
        <f>SUM(L138:AV138)</f>
        <v>7.0000000000000007E-2</v>
      </c>
      <c r="J138" s="724"/>
      <c r="K138" s="724"/>
      <c r="L138" s="534">
        <v>7.0000000000000007E-2</v>
      </c>
      <c r="M138" s="535"/>
      <c r="N138" s="51"/>
      <c r="O138" s="530"/>
      <c r="P138" s="530"/>
      <c r="Q138" s="530"/>
      <c r="R138" s="530"/>
      <c r="S138" s="530"/>
      <c r="T138" s="530"/>
      <c r="U138" s="530"/>
      <c r="V138" s="530"/>
      <c r="W138" s="530"/>
      <c r="X138" s="530"/>
      <c r="Y138" s="530"/>
      <c r="Z138" s="485">
        <v>0</v>
      </c>
      <c r="AA138" s="461"/>
      <c r="AB138" s="461"/>
      <c r="AC138" s="530"/>
      <c r="AD138" s="530"/>
      <c r="AE138" s="530"/>
      <c r="AF138" s="530"/>
      <c r="AG138" s="530"/>
      <c r="AH138" s="530"/>
      <c r="AI138" s="530"/>
      <c r="AJ138" s="530"/>
      <c r="AK138" s="530"/>
      <c r="AL138" s="530"/>
      <c r="AM138" s="530"/>
      <c r="AN138" s="530"/>
      <c r="AO138" s="530"/>
      <c r="AP138" s="530"/>
      <c r="AQ138" s="530"/>
      <c r="AR138" s="530"/>
      <c r="AS138" s="530"/>
      <c r="AT138" s="535"/>
      <c r="AU138" s="530"/>
      <c r="AV138" s="527"/>
      <c r="AZ138" s="464">
        <f t="shared" si="12"/>
        <v>9.0000000000000011E-2</v>
      </c>
      <c r="BA138" s="464">
        <f t="shared" si="17"/>
        <v>0</v>
      </c>
    </row>
    <row r="139" spans="1:61" s="531" customFormat="1" ht="36" x14ac:dyDescent="0.2">
      <c r="A139" s="480">
        <v>119</v>
      </c>
      <c r="B139" s="430" t="s">
        <v>1180</v>
      </c>
      <c r="C139" s="430" t="s">
        <v>128</v>
      </c>
      <c r="D139" s="480" t="s">
        <v>1245</v>
      </c>
      <c r="E139" s="516">
        <f>F139+G139+H139+I139</f>
        <v>0.3</v>
      </c>
      <c r="F139" s="513">
        <v>0.3</v>
      </c>
      <c r="G139" s="513"/>
      <c r="H139" s="513"/>
      <c r="I139" s="513">
        <f>SUM(L139:AV139)</f>
        <v>0</v>
      </c>
      <c r="J139" s="724"/>
      <c r="K139" s="724"/>
      <c r="L139" s="501"/>
      <c r="M139" s="530"/>
      <c r="N139" s="51"/>
      <c r="O139" s="530"/>
      <c r="P139" s="530"/>
      <c r="Q139" s="530"/>
      <c r="R139" s="530"/>
      <c r="S139" s="530"/>
      <c r="T139" s="530"/>
      <c r="U139" s="530"/>
      <c r="V139" s="530"/>
      <c r="W139" s="530"/>
      <c r="X139" s="530"/>
      <c r="Y139" s="530"/>
      <c r="Z139" s="485">
        <v>0</v>
      </c>
      <c r="AA139" s="461"/>
      <c r="AB139" s="461"/>
      <c r="AC139" s="530"/>
      <c r="AD139" s="530"/>
      <c r="AE139" s="530"/>
      <c r="AF139" s="530"/>
      <c r="AG139" s="530"/>
      <c r="AH139" s="530"/>
      <c r="AI139" s="530"/>
      <c r="AJ139" s="530"/>
      <c r="AK139" s="530"/>
      <c r="AL139" s="530"/>
      <c r="AM139" s="530"/>
      <c r="AN139" s="530"/>
      <c r="AO139" s="530"/>
      <c r="AP139" s="530"/>
      <c r="AQ139" s="530"/>
      <c r="AR139" s="530"/>
      <c r="AS139" s="530"/>
      <c r="AT139" s="530"/>
      <c r="AU139" s="530"/>
      <c r="AV139" s="527"/>
      <c r="AZ139" s="464">
        <f t="shared" si="12"/>
        <v>0.3</v>
      </c>
      <c r="BA139" s="464">
        <f t="shared" si="17"/>
        <v>0</v>
      </c>
    </row>
    <row r="140" spans="1:61" s="562" customFormat="1" x14ac:dyDescent="0.2">
      <c r="A140" s="481" t="s">
        <v>1268</v>
      </c>
      <c r="B140" s="444" t="s">
        <v>104</v>
      </c>
      <c r="C140" s="437"/>
      <c r="D140" s="437"/>
      <c r="E140" s="516">
        <f>SUM(E141:E144)</f>
        <v>10.780000000000001</v>
      </c>
      <c r="F140" s="516">
        <f>SUM(F141:F144)</f>
        <v>5.2799999999999994</v>
      </c>
      <c r="G140" s="516">
        <f>SUM(G141:G144)</f>
        <v>0</v>
      </c>
      <c r="H140" s="516">
        <f>SUM(H141:H144)</f>
        <v>0</v>
      </c>
      <c r="I140" s="516">
        <f>SUM(I141:I144)</f>
        <v>5.5</v>
      </c>
      <c r="J140" s="516"/>
      <c r="K140" s="516"/>
      <c r="L140" s="516">
        <f t="shared" ref="L140:AV140" si="19">SUM(L141:L144)</f>
        <v>0</v>
      </c>
      <c r="M140" s="516">
        <f t="shared" si="19"/>
        <v>0</v>
      </c>
      <c r="N140" s="516">
        <f t="shared" si="19"/>
        <v>0</v>
      </c>
      <c r="O140" s="516">
        <f t="shared" si="19"/>
        <v>0</v>
      </c>
      <c r="P140" s="516">
        <f t="shared" si="19"/>
        <v>0</v>
      </c>
      <c r="Q140" s="516">
        <f t="shared" si="19"/>
        <v>0</v>
      </c>
      <c r="R140" s="516">
        <f t="shared" si="19"/>
        <v>0</v>
      </c>
      <c r="S140" s="516">
        <f t="shared" si="19"/>
        <v>0</v>
      </c>
      <c r="T140" s="516">
        <f t="shared" si="19"/>
        <v>0</v>
      </c>
      <c r="U140" s="516">
        <f t="shared" si="19"/>
        <v>0</v>
      </c>
      <c r="V140" s="516">
        <f t="shared" si="19"/>
        <v>0</v>
      </c>
      <c r="W140" s="516">
        <f t="shared" si="19"/>
        <v>0</v>
      </c>
      <c r="X140" s="516">
        <f t="shared" si="19"/>
        <v>0</v>
      </c>
      <c r="Y140" s="516">
        <f t="shared" si="19"/>
        <v>0</v>
      </c>
      <c r="Z140" s="516">
        <f t="shared" si="19"/>
        <v>0</v>
      </c>
      <c r="AA140" s="516">
        <f t="shared" si="19"/>
        <v>0</v>
      </c>
      <c r="AB140" s="516">
        <f t="shared" si="19"/>
        <v>0</v>
      </c>
      <c r="AC140" s="516">
        <f t="shared" si="19"/>
        <v>0</v>
      </c>
      <c r="AD140" s="516">
        <f t="shared" si="19"/>
        <v>0</v>
      </c>
      <c r="AE140" s="516">
        <f t="shared" si="19"/>
        <v>0</v>
      </c>
      <c r="AF140" s="516">
        <f t="shared" si="19"/>
        <v>0</v>
      </c>
      <c r="AG140" s="516">
        <f t="shared" si="19"/>
        <v>0</v>
      </c>
      <c r="AH140" s="516">
        <f t="shared" si="19"/>
        <v>0</v>
      </c>
      <c r="AI140" s="516">
        <f t="shared" si="19"/>
        <v>0</v>
      </c>
      <c r="AJ140" s="516">
        <f t="shared" si="19"/>
        <v>0</v>
      </c>
      <c r="AK140" s="516">
        <f t="shared" si="19"/>
        <v>0</v>
      </c>
      <c r="AL140" s="516">
        <f t="shared" si="19"/>
        <v>0</v>
      </c>
      <c r="AM140" s="516">
        <f t="shared" si="19"/>
        <v>0</v>
      </c>
      <c r="AN140" s="516">
        <f t="shared" si="19"/>
        <v>0</v>
      </c>
      <c r="AO140" s="516">
        <f t="shared" si="19"/>
        <v>0</v>
      </c>
      <c r="AP140" s="516">
        <f t="shared" si="19"/>
        <v>0</v>
      </c>
      <c r="AQ140" s="516">
        <f t="shared" si="19"/>
        <v>0</v>
      </c>
      <c r="AR140" s="516">
        <f t="shared" si="19"/>
        <v>0</v>
      </c>
      <c r="AS140" s="516">
        <f t="shared" si="19"/>
        <v>0</v>
      </c>
      <c r="AT140" s="516">
        <f t="shared" si="19"/>
        <v>0</v>
      </c>
      <c r="AU140" s="516">
        <f t="shared" si="19"/>
        <v>0</v>
      </c>
      <c r="AV140" s="516">
        <f t="shared" si="19"/>
        <v>0</v>
      </c>
      <c r="AZ140" s="464">
        <f t="shared" si="12"/>
        <v>10.78</v>
      </c>
      <c r="BA140" s="464">
        <f t="shared" si="17"/>
        <v>0</v>
      </c>
    </row>
    <row r="141" spans="1:61" s="562" customFormat="1" ht="36" x14ac:dyDescent="0.2">
      <c r="A141" s="451">
        <v>120</v>
      </c>
      <c r="B141" s="437" t="s">
        <v>50</v>
      </c>
      <c r="C141" s="437" t="s">
        <v>51</v>
      </c>
      <c r="D141" s="437" t="s">
        <v>1244</v>
      </c>
      <c r="E141" s="516">
        <f>F141+G141+H141+I141</f>
        <v>6.5</v>
      </c>
      <c r="F141" s="515">
        <v>1</v>
      </c>
      <c r="G141" s="515"/>
      <c r="H141" s="515"/>
      <c r="I141" s="515">
        <v>5.5</v>
      </c>
      <c r="J141" s="735"/>
      <c r="K141" s="735"/>
      <c r="L141" s="473"/>
      <c r="M141" s="428"/>
      <c r="N141" s="428"/>
      <c r="O141" s="428"/>
      <c r="P141" s="428"/>
      <c r="Q141" s="428"/>
      <c r="R141" s="428"/>
      <c r="S141" s="428"/>
      <c r="T141" s="428"/>
      <c r="U141" s="428"/>
      <c r="V141" s="428"/>
      <c r="W141" s="428"/>
      <c r="X141" s="428"/>
      <c r="Y141" s="428"/>
      <c r="Z141" s="537"/>
      <c r="AA141" s="537"/>
      <c r="AB141" s="537"/>
      <c r="AC141" s="428"/>
      <c r="AD141" s="428"/>
      <c r="AE141" s="428"/>
      <c r="AF141" s="428"/>
      <c r="AG141" s="428"/>
      <c r="AH141" s="428"/>
      <c r="AI141" s="428"/>
      <c r="AJ141" s="428"/>
      <c r="AK141" s="428"/>
      <c r="AL141" s="428"/>
      <c r="AM141" s="428"/>
      <c r="AN141" s="428"/>
      <c r="AO141" s="428"/>
      <c r="AP141" s="428"/>
      <c r="AQ141" s="428"/>
      <c r="AR141" s="428"/>
      <c r="AS141" s="428"/>
      <c r="AT141" s="428"/>
      <c r="AU141" s="428"/>
      <c r="AV141" s="428"/>
      <c r="AZ141" s="464">
        <f t="shared" si="12"/>
        <v>6.5</v>
      </c>
      <c r="BA141" s="464">
        <f t="shared" si="17"/>
        <v>0</v>
      </c>
    </row>
    <row r="142" spans="1:61" s="562" customFormat="1" ht="42.75" customHeight="1" x14ac:dyDescent="0.2">
      <c r="A142" s="451">
        <v>121</v>
      </c>
      <c r="B142" s="431" t="s">
        <v>1294</v>
      </c>
      <c r="C142" s="433" t="s">
        <v>126</v>
      </c>
      <c r="D142" s="431" t="s">
        <v>1249</v>
      </c>
      <c r="E142" s="516">
        <f>F142+G142+H142+I142</f>
        <v>3.5</v>
      </c>
      <c r="F142" s="513">
        <v>3.5</v>
      </c>
      <c r="G142" s="515"/>
      <c r="H142" s="515"/>
      <c r="I142" s="513">
        <f>SUM(L142:AV142)</f>
        <v>0</v>
      </c>
      <c r="J142" s="689"/>
      <c r="K142" s="689"/>
      <c r="L142" s="455"/>
      <c r="M142" s="440"/>
      <c r="N142" s="440"/>
      <c r="O142" s="440"/>
      <c r="P142" s="440"/>
      <c r="Q142" s="440"/>
      <c r="R142" s="440"/>
      <c r="S142" s="440"/>
      <c r="T142" s="440"/>
      <c r="U142" s="440"/>
      <c r="V142" s="440"/>
      <c r="W142" s="440"/>
      <c r="X142" s="440"/>
      <c r="Y142" s="440"/>
      <c r="Z142" s="485">
        <v>0</v>
      </c>
      <c r="AA142" s="485"/>
      <c r="AB142" s="485"/>
      <c r="AC142" s="440"/>
      <c r="AD142" s="440"/>
      <c r="AE142" s="440"/>
      <c r="AF142" s="440"/>
      <c r="AG142" s="440"/>
      <c r="AH142" s="440"/>
      <c r="AI142" s="440"/>
      <c r="AJ142" s="440"/>
      <c r="AK142" s="440"/>
      <c r="AL142" s="440"/>
      <c r="AM142" s="440"/>
      <c r="AN142" s="440"/>
      <c r="AO142" s="440"/>
      <c r="AP142" s="440"/>
      <c r="AQ142" s="440"/>
      <c r="AR142" s="440"/>
      <c r="AS142" s="440"/>
      <c r="AT142" s="440"/>
      <c r="AU142" s="440"/>
      <c r="AV142" s="636"/>
      <c r="AZ142" s="464">
        <f t="shared" si="12"/>
        <v>3.5</v>
      </c>
      <c r="BA142" s="464">
        <f t="shared" si="17"/>
        <v>0</v>
      </c>
    </row>
    <row r="143" spans="1:61" s="562" customFormat="1" ht="36" x14ac:dyDescent="0.2">
      <c r="A143" s="451">
        <v>122</v>
      </c>
      <c r="B143" s="431" t="s">
        <v>1295</v>
      </c>
      <c r="C143" s="430" t="s">
        <v>125</v>
      </c>
      <c r="D143" s="431" t="s">
        <v>1249</v>
      </c>
      <c r="E143" s="516">
        <f>F143+G143+H143+I143</f>
        <v>0.3</v>
      </c>
      <c r="F143" s="513">
        <v>0.3</v>
      </c>
      <c r="G143" s="513"/>
      <c r="H143" s="513"/>
      <c r="I143" s="513">
        <f>SUM(L143:AV143)</f>
        <v>0</v>
      </c>
      <c r="J143" s="689"/>
      <c r="K143" s="689"/>
      <c r="L143" s="473"/>
      <c r="M143" s="428"/>
      <c r="N143" s="428"/>
      <c r="O143" s="428"/>
      <c r="P143" s="428"/>
      <c r="Q143" s="428"/>
      <c r="R143" s="428"/>
      <c r="S143" s="428"/>
      <c r="T143" s="428"/>
      <c r="U143" s="428"/>
      <c r="V143" s="428"/>
      <c r="W143" s="428"/>
      <c r="X143" s="428"/>
      <c r="Y143" s="428"/>
      <c r="Z143" s="485">
        <v>0</v>
      </c>
      <c r="AA143" s="485"/>
      <c r="AB143" s="485"/>
      <c r="AC143" s="428"/>
      <c r="AD143" s="428"/>
      <c r="AE143" s="428"/>
      <c r="AF143" s="428"/>
      <c r="AG143" s="428"/>
      <c r="AH143" s="428"/>
      <c r="AI143" s="428"/>
      <c r="AJ143" s="428"/>
      <c r="AK143" s="428"/>
      <c r="AL143" s="428"/>
      <c r="AM143" s="428"/>
      <c r="AN143" s="428"/>
      <c r="AO143" s="428"/>
      <c r="AP143" s="428"/>
      <c r="AQ143" s="428"/>
      <c r="AR143" s="428"/>
      <c r="AS143" s="428"/>
      <c r="AT143" s="428"/>
      <c r="AU143" s="428"/>
      <c r="AV143" s="625"/>
      <c r="AZ143" s="464">
        <f t="shared" si="12"/>
        <v>0.3</v>
      </c>
      <c r="BA143" s="464">
        <f t="shared" si="17"/>
        <v>0</v>
      </c>
    </row>
    <row r="144" spans="1:61" s="562" customFormat="1" ht="36" x14ac:dyDescent="0.2">
      <c r="A144" s="451">
        <v>123</v>
      </c>
      <c r="B144" s="433" t="s">
        <v>28</v>
      </c>
      <c r="C144" s="433" t="s">
        <v>124</v>
      </c>
      <c r="D144" s="431" t="s">
        <v>1249</v>
      </c>
      <c r="E144" s="516">
        <f>F144+G144+H144+I144</f>
        <v>0.48</v>
      </c>
      <c r="F144" s="513">
        <v>0.48</v>
      </c>
      <c r="G144" s="515"/>
      <c r="H144" s="515"/>
      <c r="I144" s="513">
        <f>SUM(L144:AV144)</f>
        <v>0</v>
      </c>
      <c r="J144" s="689"/>
      <c r="K144" s="689">
        <v>34</v>
      </c>
      <c r="L144" s="455"/>
      <c r="M144" s="440"/>
      <c r="N144" s="440"/>
      <c r="O144" s="440"/>
      <c r="P144" s="440"/>
      <c r="Q144" s="440"/>
      <c r="R144" s="440"/>
      <c r="S144" s="440"/>
      <c r="T144" s="440"/>
      <c r="U144" s="440"/>
      <c r="V144" s="440"/>
      <c r="W144" s="440"/>
      <c r="X144" s="440"/>
      <c r="Y144" s="440"/>
      <c r="Z144" s="485">
        <v>0</v>
      </c>
      <c r="AA144" s="485"/>
      <c r="AB144" s="485"/>
      <c r="AC144" s="440"/>
      <c r="AD144" s="440"/>
      <c r="AE144" s="440"/>
      <c r="AF144" s="440"/>
      <c r="AG144" s="440"/>
      <c r="AH144" s="440"/>
      <c r="AI144" s="440"/>
      <c r="AJ144" s="440"/>
      <c r="AK144" s="440"/>
      <c r="AL144" s="440"/>
      <c r="AM144" s="440"/>
      <c r="AN144" s="440"/>
      <c r="AO144" s="440"/>
      <c r="AP144" s="440"/>
      <c r="AQ144" s="440"/>
      <c r="AR144" s="440"/>
      <c r="AS144" s="440"/>
      <c r="AT144" s="440"/>
      <c r="AU144" s="440"/>
      <c r="AV144" s="636"/>
      <c r="AW144" s="562">
        <v>25</v>
      </c>
      <c r="AZ144" s="464">
        <f t="shared" si="12"/>
        <v>0.48</v>
      </c>
      <c r="BA144" s="464">
        <f t="shared" si="17"/>
        <v>0</v>
      </c>
    </row>
    <row r="145" spans="1:63" s="562" customFormat="1" x14ac:dyDescent="0.2">
      <c r="A145" s="682" t="s">
        <v>1269</v>
      </c>
      <c r="B145" s="444" t="s">
        <v>438</v>
      </c>
      <c r="C145" s="437"/>
      <c r="D145" s="437"/>
      <c r="E145" s="516">
        <f>SUM(E146:E153)</f>
        <v>2.4800000000000004</v>
      </c>
      <c r="F145" s="516">
        <f>SUM(F146:F153)</f>
        <v>2.2700000000000005</v>
      </c>
      <c r="G145" s="516">
        <f>SUM(G146:G153)</f>
        <v>0</v>
      </c>
      <c r="H145" s="516">
        <f>SUM(H146:H153)</f>
        <v>0</v>
      </c>
      <c r="I145" s="516">
        <f>SUM(I146:I153)</f>
        <v>0.21000000000000002</v>
      </c>
      <c r="J145" s="516"/>
      <c r="K145" s="516"/>
      <c r="L145" s="516">
        <f t="shared" ref="L145:AV145" si="20">SUM(L146:L153)</f>
        <v>0.19</v>
      </c>
      <c r="M145" s="516">
        <f t="shared" si="20"/>
        <v>0</v>
      </c>
      <c r="N145" s="516">
        <f t="shared" si="20"/>
        <v>0</v>
      </c>
      <c r="O145" s="516">
        <f t="shared" si="20"/>
        <v>0</v>
      </c>
      <c r="P145" s="516">
        <f t="shared" si="20"/>
        <v>0</v>
      </c>
      <c r="Q145" s="516">
        <f t="shared" si="20"/>
        <v>0</v>
      </c>
      <c r="R145" s="516">
        <f t="shared" si="20"/>
        <v>0</v>
      </c>
      <c r="S145" s="516">
        <f t="shared" si="20"/>
        <v>0</v>
      </c>
      <c r="T145" s="516">
        <f t="shared" si="20"/>
        <v>0</v>
      </c>
      <c r="U145" s="516">
        <f t="shared" si="20"/>
        <v>0</v>
      </c>
      <c r="V145" s="516">
        <f t="shared" si="20"/>
        <v>0</v>
      </c>
      <c r="W145" s="516">
        <f t="shared" si="20"/>
        <v>0</v>
      </c>
      <c r="X145" s="516">
        <f t="shared" si="20"/>
        <v>0</v>
      </c>
      <c r="Y145" s="516">
        <f t="shared" si="20"/>
        <v>0</v>
      </c>
      <c r="Z145" s="516">
        <f t="shared" si="20"/>
        <v>0.01</v>
      </c>
      <c r="AA145" s="516">
        <f t="shared" si="20"/>
        <v>0.01</v>
      </c>
      <c r="AB145" s="516">
        <f t="shared" si="20"/>
        <v>0</v>
      </c>
      <c r="AC145" s="516">
        <f t="shared" si="20"/>
        <v>0</v>
      </c>
      <c r="AD145" s="516">
        <f t="shared" si="20"/>
        <v>0</v>
      </c>
      <c r="AE145" s="516">
        <f t="shared" si="20"/>
        <v>0</v>
      </c>
      <c r="AF145" s="516">
        <f t="shared" si="20"/>
        <v>0</v>
      </c>
      <c r="AG145" s="516">
        <f t="shared" si="20"/>
        <v>0</v>
      </c>
      <c r="AH145" s="516">
        <f t="shared" si="20"/>
        <v>0</v>
      </c>
      <c r="AI145" s="516">
        <f t="shared" si="20"/>
        <v>0</v>
      </c>
      <c r="AJ145" s="516">
        <f t="shared" si="20"/>
        <v>0</v>
      </c>
      <c r="AK145" s="516">
        <f t="shared" si="20"/>
        <v>0</v>
      </c>
      <c r="AL145" s="516">
        <f t="shared" si="20"/>
        <v>0</v>
      </c>
      <c r="AM145" s="516">
        <f t="shared" si="20"/>
        <v>0</v>
      </c>
      <c r="AN145" s="516">
        <f t="shared" si="20"/>
        <v>0</v>
      </c>
      <c r="AO145" s="516">
        <f t="shared" si="20"/>
        <v>0</v>
      </c>
      <c r="AP145" s="516">
        <f t="shared" si="20"/>
        <v>0</v>
      </c>
      <c r="AQ145" s="516">
        <f t="shared" si="20"/>
        <v>0</v>
      </c>
      <c r="AR145" s="516">
        <f t="shared" si="20"/>
        <v>0</v>
      </c>
      <c r="AS145" s="516">
        <f t="shared" si="20"/>
        <v>0</v>
      </c>
      <c r="AT145" s="516">
        <f t="shared" si="20"/>
        <v>0</v>
      </c>
      <c r="AU145" s="516">
        <f t="shared" si="20"/>
        <v>0</v>
      </c>
      <c r="AV145" s="516">
        <f t="shared" si="20"/>
        <v>0</v>
      </c>
      <c r="AZ145" s="464">
        <f t="shared" si="12"/>
        <v>2.4800000000000004</v>
      </c>
      <c r="BA145" s="464">
        <f t="shared" si="17"/>
        <v>0</v>
      </c>
    </row>
    <row r="146" spans="1:63" s="557" customFormat="1" ht="36" x14ac:dyDescent="0.2">
      <c r="A146" s="451">
        <v>124</v>
      </c>
      <c r="B146" s="430" t="s">
        <v>29</v>
      </c>
      <c r="C146" s="431" t="s">
        <v>272</v>
      </c>
      <c r="D146" s="430" t="s">
        <v>1247</v>
      </c>
      <c r="E146" s="516">
        <f>F146+G146+H146+I146</f>
        <v>0.1</v>
      </c>
      <c r="F146" s="513">
        <v>0.06</v>
      </c>
      <c r="G146" s="513"/>
      <c r="H146" s="513"/>
      <c r="I146" s="513">
        <f>SUM(L146:AV146)</f>
        <v>0.04</v>
      </c>
      <c r="J146" s="689"/>
      <c r="K146" s="689">
        <v>35</v>
      </c>
      <c r="L146" s="536">
        <v>0.02</v>
      </c>
      <c r="M146" s="537"/>
      <c r="N146" s="537"/>
      <c r="O146" s="537"/>
      <c r="P146" s="537"/>
      <c r="Q146" s="537"/>
      <c r="R146" s="537"/>
      <c r="S146" s="537"/>
      <c r="T146" s="537"/>
      <c r="U146" s="537"/>
      <c r="W146" s="537"/>
      <c r="X146" s="537"/>
      <c r="Z146" s="485">
        <v>0.01</v>
      </c>
      <c r="AA146" s="1">
        <v>0.01</v>
      </c>
      <c r="AB146" s="489"/>
      <c r="AD146" s="537"/>
      <c r="AE146" s="537"/>
      <c r="AF146" s="537"/>
      <c r="AG146" s="537"/>
      <c r="AH146" s="537"/>
      <c r="AI146" s="537"/>
      <c r="AJ146" s="537"/>
      <c r="AK146" s="537"/>
      <c r="AL146" s="537"/>
      <c r="AM146" s="537"/>
      <c r="AO146" s="537"/>
      <c r="AP146" s="537"/>
      <c r="AQ146" s="537"/>
      <c r="AR146" s="537"/>
      <c r="AS146" s="537"/>
      <c r="AT146" s="537"/>
      <c r="AU146" s="537"/>
      <c r="AV146" s="559"/>
      <c r="AW146" s="557">
        <v>26</v>
      </c>
      <c r="AZ146" s="464">
        <f t="shared" ref="AZ146:AZ160" si="21">I146+H146+G146+F146</f>
        <v>0.1</v>
      </c>
      <c r="BA146" s="464">
        <f t="shared" si="17"/>
        <v>0</v>
      </c>
    </row>
    <row r="147" spans="1:63" s="562" customFormat="1" ht="36" x14ac:dyDescent="0.2">
      <c r="A147" s="451">
        <v>125</v>
      </c>
      <c r="B147" s="430" t="s">
        <v>772</v>
      </c>
      <c r="C147" s="430" t="s">
        <v>773</v>
      </c>
      <c r="D147" s="430" t="s">
        <v>1248</v>
      </c>
      <c r="E147" s="516">
        <f t="shared" ref="E147:E153" si="22">F147+G147+H147+I147</f>
        <v>0.51</v>
      </c>
      <c r="F147" s="513">
        <v>0.51</v>
      </c>
      <c r="G147" s="432"/>
      <c r="H147" s="513"/>
      <c r="I147" s="513">
        <f t="shared" ref="I147:I153" si="23">SUM(L147:AV147)</f>
        <v>0</v>
      </c>
      <c r="J147" s="689"/>
      <c r="K147" s="689"/>
      <c r="L147" s="635"/>
      <c r="M147" s="601"/>
      <c r="N147" s="601"/>
      <c r="O147" s="601"/>
      <c r="S147" s="428"/>
      <c r="T147" s="428"/>
      <c r="U147" s="428"/>
      <c r="V147" s="428"/>
      <c r="W147" s="428"/>
      <c r="X147" s="601"/>
      <c r="Y147" s="601"/>
      <c r="Z147" s="485">
        <v>0</v>
      </c>
      <c r="AA147" s="485"/>
      <c r="AB147" s="485"/>
      <c r="AC147" s="601"/>
      <c r="AD147" s="601"/>
      <c r="AE147" s="601"/>
      <c r="AF147" s="601"/>
      <c r="AG147" s="601"/>
      <c r="AH147" s="428"/>
      <c r="AI147" s="601"/>
      <c r="AJ147" s="601"/>
      <c r="AK147" s="601"/>
      <c r="AL147" s="601"/>
      <c r="AM147" s="601"/>
      <c r="AN147" s="601"/>
      <c r="AO147" s="601"/>
      <c r="AP147" s="601"/>
      <c r="AQ147" s="601"/>
      <c r="AR147" s="601"/>
      <c r="AS147" s="601"/>
      <c r="AT147" s="601"/>
      <c r="AU147" s="622"/>
      <c r="AV147" s="623"/>
      <c r="AW147" s="605"/>
      <c r="AX147" s="459"/>
      <c r="AY147" s="459"/>
      <c r="AZ147" s="464">
        <f t="shared" si="21"/>
        <v>0.51</v>
      </c>
      <c r="BA147" s="464">
        <f t="shared" si="17"/>
        <v>0</v>
      </c>
      <c r="BB147" s="459"/>
      <c r="BC147" s="459"/>
      <c r="BD147" s="459"/>
      <c r="BE147" s="459"/>
      <c r="BF147" s="459"/>
      <c r="BG147" s="459"/>
      <c r="BH147" s="459"/>
      <c r="BI147" s="459"/>
    </row>
    <row r="148" spans="1:63" s="562" customFormat="1" ht="36" x14ac:dyDescent="0.2">
      <c r="A148" s="451">
        <v>126</v>
      </c>
      <c r="B148" s="430" t="s">
        <v>1321</v>
      </c>
      <c r="C148" s="432" t="s">
        <v>702</v>
      </c>
      <c r="D148" s="430" t="s">
        <v>1248</v>
      </c>
      <c r="E148" s="516">
        <f t="shared" si="22"/>
        <v>0.21</v>
      </c>
      <c r="F148" s="513">
        <v>0.21</v>
      </c>
      <c r="G148" s="432"/>
      <c r="H148" s="513"/>
      <c r="I148" s="513">
        <f t="shared" si="23"/>
        <v>0</v>
      </c>
      <c r="J148" s="689"/>
      <c r="K148" s="689"/>
      <c r="L148" s="635"/>
      <c r="M148" s="601"/>
      <c r="N148" s="601"/>
      <c r="O148" s="601"/>
      <c r="S148" s="428"/>
      <c r="T148" s="428"/>
      <c r="U148" s="428"/>
      <c r="V148" s="428"/>
      <c r="W148" s="428"/>
      <c r="X148" s="601"/>
      <c r="Y148" s="601"/>
      <c r="Z148" s="485">
        <v>0</v>
      </c>
      <c r="AA148" s="485"/>
      <c r="AB148" s="485"/>
      <c r="AC148" s="601"/>
      <c r="AD148" s="601"/>
      <c r="AE148" s="601"/>
      <c r="AF148" s="601"/>
      <c r="AG148" s="601"/>
      <c r="AH148" s="428"/>
      <c r="AI148" s="601"/>
      <c r="AJ148" s="601"/>
      <c r="AK148" s="601"/>
      <c r="AL148" s="601"/>
      <c r="AM148" s="601"/>
      <c r="AN148" s="601"/>
      <c r="AO148" s="601"/>
      <c r="AP148" s="601"/>
      <c r="AQ148" s="601"/>
      <c r="AR148" s="601"/>
      <c r="AS148" s="601"/>
      <c r="AT148" s="601"/>
      <c r="AU148" s="622"/>
      <c r="AV148" s="623"/>
      <c r="AW148" s="605"/>
      <c r="AX148" s="459"/>
      <c r="AY148" s="459"/>
      <c r="AZ148" s="464">
        <f t="shared" si="21"/>
        <v>0.21</v>
      </c>
      <c r="BA148" s="464">
        <f t="shared" ref="BA148:BA160" si="24">E148-AZ148</f>
        <v>0</v>
      </c>
      <c r="BB148" s="459"/>
      <c r="BC148" s="459"/>
      <c r="BD148" s="459"/>
      <c r="BE148" s="459"/>
      <c r="BF148" s="459"/>
      <c r="BG148" s="459"/>
      <c r="BH148" s="459"/>
      <c r="BI148" s="459"/>
    </row>
    <row r="149" spans="1:63" s="562" customFormat="1" ht="36" x14ac:dyDescent="0.2">
      <c r="A149" s="451">
        <v>127</v>
      </c>
      <c r="B149" s="430" t="s">
        <v>608</v>
      </c>
      <c r="C149" s="430" t="s">
        <v>1279</v>
      </c>
      <c r="D149" s="430" t="s">
        <v>1249</v>
      </c>
      <c r="E149" s="516">
        <f t="shared" si="22"/>
        <v>0.22</v>
      </c>
      <c r="F149" s="513">
        <v>0.22</v>
      </c>
      <c r="G149" s="513"/>
      <c r="H149" s="513"/>
      <c r="I149" s="513">
        <f t="shared" si="23"/>
        <v>0</v>
      </c>
      <c r="J149" s="689"/>
      <c r="K149" s="689"/>
      <c r="L149" s="473"/>
      <c r="M149" s="428"/>
      <c r="N149" s="428"/>
      <c r="O149" s="428"/>
      <c r="P149" s="428"/>
      <c r="Q149" s="428"/>
      <c r="R149" s="428"/>
      <c r="S149" s="428"/>
      <c r="T149" s="428"/>
      <c r="U149" s="428"/>
      <c r="V149" s="428"/>
      <c r="W149" s="428"/>
      <c r="X149" s="428"/>
      <c r="Y149" s="428"/>
      <c r="Z149" s="485">
        <v>0</v>
      </c>
      <c r="AA149" s="485"/>
      <c r="AB149" s="485"/>
      <c r="AC149" s="428"/>
      <c r="AD149" s="428"/>
      <c r="AE149" s="428"/>
      <c r="AF149" s="428"/>
      <c r="AG149" s="428"/>
      <c r="AH149" s="428"/>
      <c r="AI149" s="428"/>
      <c r="AJ149" s="428"/>
      <c r="AK149" s="428"/>
      <c r="AL149" s="428"/>
      <c r="AM149" s="428"/>
      <c r="AN149" s="428"/>
      <c r="AO149" s="428"/>
      <c r="AP149" s="428"/>
      <c r="AQ149" s="428"/>
      <c r="AR149" s="428"/>
      <c r="AS149" s="428"/>
      <c r="AT149" s="428"/>
      <c r="AU149" s="428"/>
      <c r="AV149" s="625"/>
      <c r="AZ149" s="464">
        <f t="shared" si="21"/>
        <v>0.22</v>
      </c>
      <c r="BA149" s="464">
        <f t="shared" si="24"/>
        <v>0</v>
      </c>
    </row>
    <row r="150" spans="1:63" s="562" customFormat="1" ht="36" x14ac:dyDescent="0.2">
      <c r="A150" s="451">
        <v>128</v>
      </c>
      <c r="B150" s="430" t="s">
        <v>612</v>
      </c>
      <c r="C150" s="430" t="s">
        <v>122</v>
      </c>
      <c r="D150" s="430" t="s">
        <v>1249</v>
      </c>
      <c r="E150" s="516">
        <f t="shared" si="22"/>
        <v>0.28000000000000003</v>
      </c>
      <c r="F150" s="513">
        <v>0.28000000000000003</v>
      </c>
      <c r="G150" s="513"/>
      <c r="H150" s="513"/>
      <c r="I150" s="513">
        <f t="shared" si="23"/>
        <v>0</v>
      </c>
      <c r="J150" s="689"/>
      <c r="K150" s="689"/>
      <c r="L150" s="473"/>
      <c r="M150" s="428"/>
      <c r="N150" s="428"/>
      <c r="O150" s="428"/>
      <c r="P150" s="428"/>
      <c r="Q150" s="428"/>
      <c r="R150" s="428"/>
      <c r="S150" s="428"/>
      <c r="T150" s="428"/>
      <c r="U150" s="428"/>
      <c r="V150" s="428"/>
      <c r="W150" s="428"/>
      <c r="X150" s="428"/>
      <c r="Y150" s="428"/>
      <c r="Z150" s="485">
        <v>0</v>
      </c>
      <c r="AA150" s="485"/>
      <c r="AB150" s="485"/>
      <c r="AC150" s="428"/>
      <c r="AD150" s="428"/>
      <c r="AE150" s="428"/>
      <c r="AF150" s="428"/>
      <c r="AG150" s="428"/>
      <c r="AH150" s="428"/>
      <c r="AI150" s="428"/>
      <c r="AJ150" s="428"/>
      <c r="AK150" s="428"/>
      <c r="AL150" s="428"/>
      <c r="AM150" s="428"/>
      <c r="AN150" s="428"/>
      <c r="AO150" s="428"/>
      <c r="AP150" s="428"/>
      <c r="AQ150" s="428"/>
      <c r="AR150" s="428"/>
      <c r="AS150" s="428"/>
      <c r="AT150" s="428"/>
      <c r="AU150" s="428"/>
      <c r="AV150" s="625"/>
      <c r="AZ150" s="464">
        <f t="shared" si="21"/>
        <v>0.28000000000000003</v>
      </c>
      <c r="BA150" s="464">
        <f t="shared" si="24"/>
        <v>0</v>
      </c>
    </row>
    <row r="151" spans="1:63" s="562" customFormat="1" ht="42" customHeight="1" x14ac:dyDescent="0.2">
      <c r="A151" s="451">
        <v>129</v>
      </c>
      <c r="B151" s="430" t="s">
        <v>614</v>
      </c>
      <c r="C151" s="430" t="s">
        <v>123</v>
      </c>
      <c r="D151" s="430" t="s">
        <v>1249</v>
      </c>
      <c r="E151" s="516">
        <f t="shared" si="22"/>
        <v>0.4</v>
      </c>
      <c r="F151" s="513">
        <v>0.4</v>
      </c>
      <c r="G151" s="513"/>
      <c r="H151" s="513"/>
      <c r="I151" s="513">
        <f t="shared" si="23"/>
        <v>0</v>
      </c>
      <c r="J151" s="689"/>
      <c r="K151" s="689"/>
      <c r="L151" s="473"/>
      <c r="M151" s="428"/>
      <c r="N151" s="428"/>
      <c r="O151" s="428"/>
      <c r="P151" s="428"/>
      <c r="Q151" s="428"/>
      <c r="R151" s="428"/>
      <c r="S151" s="428"/>
      <c r="T151" s="428"/>
      <c r="U151" s="428"/>
      <c r="V151" s="428"/>
      <c r="W151" s="428"/>
      <c r="X151" s="428"/>
      <c r="Y151" s="428"/>
      <c r="Z151" s="485">
        <v>0</v>
      </c>
      <c r="AA151" s="485"/>
      <c r="AB151" s="485"/>
      <c r="AC151" s="428"/>
      <c r="AD151" s="428"/>
      <c r="AE151" s="428"/>
      <c r="AF151" s="428"/>
      <c r="AG151" s="428"/>
      <c r="AH151" s="428"/>
      <c r="AI151" s="428"/>
      <c r="AJ151" s="428"/>
      <c r="AK151" s="428"/>
      <c r="AL151" s="428"/>
      <c r="AM151" s="428"/>
      <c r="AN151" s="428"/>
      <c r="AO151" s="428"/>
      <c r="AP151" s="428"/>
      <c r="AQ151" s="428"/>
      <c r="AR151" s="428"/>
      <c r="AS151" s="428"/>
      <c r="AT151" s="428"/>
      <c r="AU151" s="428"/>
      <c r="AV151" s="625"/>
      <c r="AZ151" s="464">
        <f t="shared" si="21"/>
        <v>0.4</v>
      </c>
      <c r="BA151" s="464">
        <f t="shared" si="24"/>
        <v>0</v>
      </c>
    </row>
    <row r="152" spans="1:63" s="562" customFormat="1" ht="42" customHeight="1" x14ac:dyDescent="0.2">
      <c r="A152" s="451">
        <v>130</v>
      </c>
      <c r="B152" s="430" t="s">
        <v>616</v>
      </c>
      <c r="C152" s="430" t="s">
        <v>121</v>
      </c>
      <c r="D152" s="430" t="s">
        <v>1249</v>
      </c>
      <c r="E152" s="516">
        <f t="shared" si="22"/>
        <v>0.39</v>
      </c>
      <c r="F152" s="513">
        <v>0.39</v>
      </c>
      <c r="G152" s="513"/>
      <c r="H152" s="513"/>
      <c r="I152" s="513">
        <f t="shared" si="23"/>
        <v>0</v>
      </c>
      <c r="J152" s="689"/>
      <c r="K152" s="689"/>
      <c r="L152" s="473"/>
      <c r="M152" s="428"/>
      <c r="N152" s="428"/>
      <c r="O152" s="428"/>
      <c r="P152" s="428"/>
      <c r="Q152" s="428"/>
      <c r="R152" s="428"/>
      <c r="S152" s="428"/>
      <c r="T152" s="428"/>
      <c r="U152" s="428"/>
      <c r="V152" s="428"/>
      <c r="W152" s="428"/>
      <c r="X152" s="428"/>
      <c r="Y152" s="428"/>
      <c r="Z152" s="485">
        <v>0</v>
      </c>
      <c r="AA152" s="485"/>
      <c r="AB152" s="485"/>
      <c r="AC152" s="428"/>
      <c r="AD152" s="428"/>
      <c r="AE152" s="428"/>
      <c r="AF152" s="428"/>
      <c r="AG152" s="428"/>
      <c r="AH152" s="428"/>
      <c r="AI152" s="428"/>
      <c r="AJ152" s="428"/>
      <c r="AK152" s="428"/>
      <c r="AL152" s="428"/>
      <c r="AM152" s="428"/>
      <c r="AN152" s="428"/>
      <c r="AO152" s="428"/>
      <c r="AP152" s="428"/>
      <c r="AQ152" s="428"/>
      <c r="AR152" s="428"/>
      <c r="AS152" s="428"/>
      <c r="AT152" s="428"/>
      <c r="AU152" s="428"/>
      <c r="AV152" s="625"/>
      <c r="AZ152" s="464">
        <f t="shared" si="21"/>
        <v>0.39</v>
      </c>
      <c r="BA152" s="464">
        <f t="shared" si="24"/>
        <v>0</v>
      </c>
    </row>
    <row r="153" spans="1:63" s="562" customFormat="1" ht="42" customHeight="1" x14ac:dyDescent="0.2">
      <c r="A153" s="451">
        <v>131</v>
      </c>
      <c r="B153" s="430" t="s">
        <v>53</v>
      </c>
      <c r="C153" s="430" t="s">
        <v>120</v>
      </c>
      <c r="D153" s="430" t="s">
        <v>1249</v>
      </c>
      <c r="E153" s="516">
        <f t="shared" si="22"/>
        <v>0.37</v>
      </c>
      <c r="F153" s="513">
        <v>0.2</v>
      </c>
      <c r="G153" s="513"/>
      <c r="H153" s="513"/>
      <c r="I153" s="513">
        <f t="shared" si="23"/>
        <v>0.17</v>
      </c>
      <c r="J153" s="689"/>
      <c r="K153" s="689"/>
      <c r="L153" s="473">
        <v>0.17</v>
      </c>
      <c r="M153" s="428"/>
      <c r="N153" s="428"/>
      <c r="O153" s="428"/>
      <c r="P153" s="428"/>
      <c r="Q153" s="428"/>
      <c r="R153" s="428"/>
      <c r="S153" s="428"/>
      <c r="T153" s="428"/>
      <c r="U153" s="428"/>
      <c r="V153" s="428"/>
      <c r="W153" s="428"/>
      <c r="X153" s="428"/>
      <c r="Y153" s="428"/>
      <c r="Z153" s="485">
        <v>0</v>
      </c>
      <c r="AA153" s="485"/>
      <c r="AB153" s="485"/>
      <c r="AC153" s="428"/>
      <c r="AD153" s="428"/>
      <c r="AE153" s="428"/>
      <c r="AF153" s="428"/>
      <c r="AG153" s="428"/>
      <c r="AH153" s="428"/>
      <c r="AI153" s="428"/>
      <c r="AJ153" s="428"/>
      <c r="AK153" s="428"/>
      <c r="AL153" s="428"/>
      <c r="AM153" s="428"/>
      <c r="AN153" s="428"/>
      <c r="AO153" s="428"/>
      <c r="AP153" s="428"/>
      <c r="AQ153" s="428"/>
      <c r="AR153" s="428"/>
      <c r="AS153" s="428"/>
      <c r="AT153" s="428"/>
      <c r="AU153" s="428"/>
      <c r="AV153" s="625"/>
      <c r="AZ153" s="464">
        <f t="shared" si="21"/>
        <v>0.37</v>
      </c>
      <c r="BA153" s="464">
        <f t="shared" si="24"/>
        <v>0</v>
      </c>
    </row>
    <row r="154" spans="1:63" s="562" customFormat="1" ht="29.25" customHeight="1" x14ac:dyDescent="0.2">
      <c r="A154" s="481" t="s">
        <v>1270</v>
      </c>
      <c r="B154" s="444" t="s">
        <v>262</v>
      </c>
      <c r="C154" s="437"/>
      <c r="D154" s="437"/>
      <c r="E154" s="516">
        <f>SUM(E155:E156)</f>
        <v>11.66</v>
      </c>
      <c r="F154" s="516">
        <f>SUM(F155:F156)</f>
        <v>9.3000000000000007</v>
      </c>
      <c r="G154" s="516">
        <f>SUM(G155:G156)</f>
        <v>0</v>
      </c>
      <c r="H154" s="516">
        <f>SUM(H155:H156)</f>
        <v>0</v>
      </c>
      <c r="I154" s="516">
        <f>SUM(I155:I156)</f>
        <v>2.36</v>
      </c>
      <c r="J154" s="739"/>
      <c r="K154" s="739"/>
      <c r="L154" s="473"/>
      <c r="M154" s="428"/>
      <c r="N154" s="428"/>
      <c r="O154" s="428"/>
      <c r="P154" s="428"/>
      <c r="Q154" s="428"/>
      <c r="R154" s="428"/>
      <c r="S154" s="428"/>
      <c r="T154" s="428"/>
      <c r="U154" s="428"/>
      <c r="V154" s="428"/>
      <c r="W154" s="428"/>
      <c r="X154" s="428"/>
      <c r="Y154" s="428"/>
      <c r="Z154" s="485"/>
      <c r="AA154" s="485"/>
      <c r="AB154" s="485"/>
      <c r="AC154" s="428"/>
      <c r="AD154" s="428"/>
      <c r="AE154" s="428"/>
      <c r="AF154" s="428"/>
      <c r="AG154" s="428"/>
      <c r="AH154" s="428"/>
      <c r="AI154" s="428"/>
      <c r="AJ154" s="428"/>
      <c r="AK154" s="428"/>
      <c r="AL154" s="428"/>
      <c r="AM154" s="428"/>
      <c r="AN154" s="428"/>
      <c r="AO154" s="428"/>
      <c r="AP154" s="428"/>
      <c r="AQ154" s="428"/>
      <c r="AR154" s="428"/>
      <c r="AS154" s="428"/>
      <c r="AT154" s="428"/>
      <c r="AU154" s="428"/>
      <c r="AV154" s="625"/>
      <c r="AZ154" s="464">
        <f t="shared" si="21"/>
        <v>11.66</v>
      </c>
      <c r="BA154" s="464">
        <f t="shared" si="24"/>
        <v>0</v>
      </c>
    </row>
    <row r="155" spans="1:63" s="562" customFormat="1" ht="36" x14ac:dyDescent="0.2">
      <c r="A155" s="457">
        <v>132</v>
      </c>
      <c r="B155" s="450" t="s">
        <v>1320</v>
      </c>
      <c r="C155" s="430" t="s">
        <v>1276</v>
      </c>
      <c r="D155" s="430" t="s">
        <v>1247</v>
      </c>
      <c r="E155" s="516">
        <f>F155+G155+H155+I155</f>
        <v>9.7200000000000006</v>
      </c>
      <c r="F155" s="515">
        <v>8</v>
      </c>
      <c r="G155" s="515"/>
      <c r="H155" s="515"/>
      <c r="I155" s="515">
        <v>1.72</v>
      </c>
      <c r="J155" s="741"/>
      <c r="K155" s="741"/>
      <c r="L155" s="502"/>
      <c r="M155" s="493"/>
      <c r="N155" s="493"/>
      <c r="O155" s="493"/>
      <c r="P155" s="493"/>
      <c r="Q155" s="493"/>
      <c r="R155" s="428"/>
      <c r="S155" s="493"/>
      <c r="T155" s="493"/>
      <c r="U155" s="493"/>
      <c r="V155" s="494"/>
      <c r="W155" s="493"/>
      <c r="X155" s="493"/>
      <c r="Y155" s="494"/>
      <c r="Z155" s="485"/>
      <c r="AA155" s="489"/>
      <c r="AB155" s="489"/>
      <c r="AC155" s="494"/>
      <c r="AD155" s="493"/>
      <c r="AE155" s="493"/>
      <c r="AF155" s="493"/>
      <c r="AG155" s="493"/>
      <c r="AH155" s="493"/>
      <c r="AI155" s="493"/>
      <c r="AJ155" s="493"/>
      <c r="AK155" s="493"/>
      <c r="AL155" s="493"/>
      <c r="AM155" s="493"/>
      <c r="AN155" s="494"/>
      <c r="AO155" s="493"/>
      <c r="AP155" s="493"/>
      <c r="AQ155" s="493"/>
      <c r="AR155" s="493"/>
      <c r="AS155" s="493"/>
      <c r="AT155" s="493"/>
      <c r="AU155" s="495"/>
      <c r="AV155" s="665"/>
      <c r="AZ155" s="464">
        <f t="shared" si="21"/>
        <v>9.7200000000000006</v>
      </c>
      <c r="BA155" s="464">
        <f t="shared" si="24"/>
        <v>0</v>
      </c>
    </row>
    <row r="156" spans="1:63" s="587" customFormat="1" ht="36" x14ac:dyDescent="0.2">
      <c r="A156" s="457">
        <v>133</v>
      </c>
      <c r="B156" s="450" t="s">
        <v>1290</v>
      </c>
      <c r="C156" s="430" t="s">
        <v>1276</v>
      </c>
      <c r="D156" s="430" t="s">
        <v>1247</v>
      </c>
      <c r="E156" s="516">
        <f>F156+G156+H156+I156</f>
        <v>1.94</v>
      </c>
      <c r="F156" s="513">
        <v>1.3</v>
      </c>
      <c r="G156" s="514"/>
      <c r="H156" s="514"/>
      <c r="I156" s="513">
        <f>SUM(L156:AV156)</f>
        <v>0.64</v>
      </c>
      <c r="J156" s="733"/>
      <c r="K156" s="733"/>
      <c r="L156" s="585"/>
      <c r="M156" s="586"/>
      <c r="N156" s="586"/>
      <c r="O156" s="586">
        <v>0.64</v>
      </c>
      <c r="P156" s="586"/>
      <c r="Q156" s="586"/>
      <c r="R156" s="538"/>
      <c r="S156" s="586"/>
      <c r="T156" s="586"/>
      <c r="U156" s="586"/>
      <c r="W156" s="586"/>
      <c r="X156" s="586"/>
      <c r="Z156" s="485">
        <v>0</v>
      </c>
      <c r="AA156" s="489"/>
      <c r="AB156" s="489"/>
      <c r="AD156" s="586"/>
      <c r="AE156" s="586"/>
      <c r="AF156" s="586"/>
      <c r="AG156" s="586"/>
      <c r="AH156" s="586"/>
      <c r="AI156" s="586"/>
      <c r="AJ156" s="586"/>
      <c r="AK156" s="586"/>
      <c r="AL156" s="586"/>
      <c r="AM156" s="586"/>
      <c r="AO156" s="586"/>
      <c r="AP156" s="586"/>
      <c r="AQ156" s="586"/>
      <c r="AR156" s="586"/>
      <c r="AS156" s="586"/>
      <c r="AT156" s="586"/>
      <c r="AU156" s="588"/>
      <c r="AV156" s="666"/>
      <c r="AZ156" s="464">
        <f t="shared" si="21"/>
        <v>1.94</v>
      </c>
      <c r="BA156" s="464">
        <f t="shared" si="24"/>
        <v>0</v>
      </c>
    </row>
    <row r="157" spans="1:63" ht="42" customHeight="1" x14ac:dyDescent="0.2">
      <c r="A157" s="749" t="s">
        <v>86</v>
      </c>
      <c r="B157" s="749"/>
      <c r="C157" s="749"/>
      <c r="D157" s="749"/>
      <c r="E157" s="683">
        <f>E158+E169+E176+E212+E282+E286+E298+E301+E304+E306</f>
        <v>546.62900000000002</v>
      </c>
      <c r="F157" s="683">
        <f>F158+F169+F176+F212+F282+F286+F298+F301+F304+F306</f>
        <v>0</v>
      </c>
      <c r="G157" s="683">
        <f>G158+G169+G176+G212+G282+G286+G298+G301+G304+G306</f>
        <v>0</v>
      </c>
      <c r="H157" s="683">
        <f>H158+H169+H176+H212+H282+H286+H298+H301+H304+H306</f>
        <v>0</v>
      </c>
      <c r="I157" s="683">
        <f>I158+I169+I176+I212+I282+I286+I298+I301+I304+I306</f>
        <v>546.62900000000002</v>
      </c>
      <c r="J157" s="683"/>
      <c r="K157" s="683"/>
      <c r="L157" s="523">
        <f t="shared" ref="L157:AW157" si="25">L158+L176+L212+L282+L286+L298+L301</f>
        <v>0</v>
      </c>
      <c r="M157" s="523">
        <f t="shared" si="25"/>
        <v>0</v>
      </c>
      <c r="N157" s="523">
        <f t="shared" si="25"/>
        <v>2.8</v>
      </c>
      <c r="O157" s="523">
        <f t="shared" si="25"/>
        <v>0</v>
      </c>
      <c r="P157" s="523">
        <f t="shared" si="25"/>
        <v>0</v>
      </c>
      <c r="Q157" s="523">
        <f t="shared" si="25"/>
        <v>0</v>
      </c>
      <c r="R157" s="523">
        <f t="shared" si="25"/>
        <v>0</v>
      </c>
      <c r="S157" s="523">
        <f t="shared" si="25"/>
        <v>0</v>
      </c>
      <c r="T157" s="523">
        <f t="shared" si="25"/>
        <v>0</v>
      </c>
      <c r="U157" s="523">
        <f t="shared" si="25"/>
        <v>0</v>
      </c>
      <c r="V157" s="523">
        <f t="shared" si="25"/>
        <v>0</v>
      </c>
      <c r="W157" s="523">
        <f t="shared" si="25"/>
        <v>0</v>
      </c>
      <c r="X157" s="523">
        <f t="shared" si="25"/>
        <v>0</v>
      </c>
      <c r="Y157" s="523">
        <f t="shared" si="25"/>
        <v>0</v>
      </c>
      <c r="Z157" s="523">
        <f t="shared" si="25"/>
        <v>0.16</v>
      </c>
      <c r="AA157" s="523">
        <f t="shared" si="25"/>
        <v>0</v>
      </c>
      <c r="AB157" s="523">
        <f t="shared" si="25"/>
        <v>0</v>
      </c>
      <c r="AC157" s="523">
        <f t="shared" si="25"/>
        <v>0</v>
      </c>
      <c r="AD157" s="523">
        <f t="shared" si="25"/>
        <v>0</v>
      </c>
      <c r="AE157" s="523">
        <f t="shared" si="25"/>
        <v>0</v>
      </c>
      <c r="AF157" s="523">
        <f t="shared" si="25"/>
        <v>0</v>
      </c>
      <c r="AG157" s="523">
        <f t="shared" si="25"/>
        <v>0</v>
      </c>
      <c r="AH157" s="523">
        <f t="shared" si="25"/>
        <v>0</v>
      </c>
      <c r="AI157" s="523">
        <f t="shared" si="25"/>
        <v>0</v>
      </c>
      <c r="AJ157" s="523">
        <f t="shared" si="25"/>
        <v>0</v>
      </c>
      <c r="AK157" s="523">
        <f t="shared" si="25"/>
        <v>0</v>
      </c>
      <c r="AL157" s="523">
        <f t="shared" si="25"/>
        <v>0</v>
      </c>
      <c r="AM157" s="523">
        <f t="shared" si="25"/>
        <v>0</v>
      </c>
      <c r="AN157" s="523">
        <f t="shared" si="25"/>
        <v>0</v>
      </c>
      <c r="AO157" s="523">
        <f t="shared" si="25"/>
        <v>0</v>
      </c>
      <c r="AP157" s="523">
        <f t="shared" si="25"/>
        <v>0</v>
      </c>
      <c r="AQ157" s="523">
        <f t="shared" si="25"/>
        <v>0</v>
      </c>
      <c r="AR157" s="523">
        <f t="shared" si="25"/>
        <v>0</v>
      </c>
      <c r="AS157" s="523">
        <f t="shared" si="25"/>
        <v>0</v>
      </c>
      <c r="AT157" s="523">
        <f t="shared" si="25"/>
        <v>0</v>
      </c>
      <c r="AU157" s="523">
        <f t="shared" si="25"/>
        <v>0</v>
      </c>
      <c r="AV157" s="523">
        <f t="shared" si="25"/>
        <v>0</v>
      </c>
      <c r="AW157" s="523">
        <f t="shared" si="25"/>
        <v>44</v>
      </c>
      <c r="AX157" s="464">
        <f>E157-I157</f>
        <v>0</v>
      </c>
      <c r="AZ157" s="464">
        <f t="shared" si="21"/>
        <v>546.62900000000002</v>
      </c>
      <c r="BA157" s="464">
        <f t="shared" si="24"/>
        <v>0</v>
      </c>
      <c r="BK157" s="452"/>
    </row>
    <row r="158" spans="1:63" x14ac:dyDescent="0.2">
      <c r="A158" s="680" t="s">
        <v>489</v>
      </c>
      <c r="B158" s="681" t="s">
        <v>253</v>
      </c>
      <c r="C158" s="427"/>
      <c r="D158" s="427"/>
      <c r="E158" s="683">
        <f>SUM(E159:E168)</f>
        <v>67.820000000000007</v>
      </c>
      <c r="F158" s="683">
        <f>SUM(F159:F168)</f>
        <v>0</v>
      </c>
      <c r="G158" s="683">
        <f>SUM(G159:G168)</f>
        <v>0</v>
      </c>
      <c r="H158" s="683">
        <f>SUM(H159:H168)</f>
        <v>0</v>
      </c>
      <c r="I158" s="683">
        <f>SUM(I159:I168)</f>
        <v>67.820000000000007</v>
      </c>
      <c r="J158" s="730"/>
      <c r="K158" s="730"/>
      <c r="L158" s="459"/>
      <c r="M158" s="459"/>
      <c r="N158" s="459"/>
      <c r="O158" s="459"/>
      <c r="P158" s="459"/>
      <c r="Q158" s="459"/>
      <c r="R158" s="459"/>
      <c r="S158" s="459"/>
      <c r="T158" s="459"/>
      <c r="U158" s="459"/>
      <c r="V158" s="459"/>
      <c r="W158" s="459"/>
      <c r="X158" s="459"/>
      <c r="Y158" s="459"/>
      <c r="Z158" s="459"/>
      <c r="AA158" s="459"/>
      <c r="AB158" s="459"/>
      <c r="AC158" s="459"/>
      <c r="AD158" s="459"/>
      <c r="AE158" s="459"/>
      <c r="AF158" s="459"/>
      <c r="AG158" s="459"/>
      <c r="AH158" s="459"/>
      <c r="AI158" s="459"/>
      <c r="AJ158" s="459"/>
      <c r="AK158" s="459"/>
      <c r="AL158" s="459"/>
      <c r="AM158" s="459"/>
      <c r="AN158" s="459"/>
      <c r="AO158" s="459"/>
      <c r="AP158" s="459"/>
      <c r="AQ158" s="459"/>
      <c r="AR158" s="459"/>
      <c r="AS158" s="459"/>
      <c r="AT158" s="459"/>
      <c r="AU158" s="459"/>
      <c r="AV158" s="608"/>
      <c r="AX158" s="464">
        <f>E158-I158</f>
        <v>0</v>
      </c>
      <c r="AZ158" s="464">
        <f t="shared" si="21"/>
        <v>67.820000000000007</v>
      </c>
      <c r="BA158" s="464">
        <f t="shared" si="24"/>
        <v>0</v>
      </c>
    </row>
    <row r="159" spans="1:63" s="459" customFormat="1" ht="36" x14ac:dyDescent="0.2">
      <c r="A159" s="667">
        <v>1</v>
      </c>
      <c r="B159" s="437" t="s">
        <v>852</v>
      </c>
      <c r="C159" s="437" t="s">
        <v>1274</v>
      </c>
      <c r="D159" s="437" t="s">
        <v>1250</v>
      </c>
      <c r="E159" s="516">
        <f t="shared" ref="E159:E168" si="26">I159</f>
        <v>3.6</v>
      </c>
      <c r="F159" s="432"/>
      <c r="G159" s="432"/>
      <c r="H159" s="432"/>
      <c r="I159" s="432">
        <v>3.6</v>
      </c>
      <c r="J159" s="742"/>
      <c r="K159" s="742"/>
      <c r="AV159" s="608"/>
      <c r="AX159" s="464">
        <f>E159-I159</f>
        <v>0</v>
      </c>
      <c r="AZ159" s="464">
        <f t="shared" si="21"/>
        <v>3.6</v>
      </c>
      <c r="BA159" s="464">
        <f t="shared" si="24"/>
        <v>0</v>
      </c>
    </row>
    <row r="160" spans="1:63" s="531" customFormat="1" ht="42" customHeight="1" x14ac:dyDescent="0.2">
      <c r="A160" s="480">
        <v>2</v>
      </c>
      <c r="B160" s="480" t="s">
        <v>233</v>
      </c>
      <c r="C160" s="480" t="s">
        <v>1354</v>
      </c>
      <c r="D160" s="480" t="s">
        <v>1245</v>
      </c>
      <c r="E160" s="516">
        <f t="shared" si="26"/>
        <v>9.7100000000000009</v>
      </c>
      <c r="F160" s="513">
        <v>0</v>
      </c>
      <c r="G160" s="513"/>
      <c r="H160" s="513"/>
      <c r="I160" s="513">
        <v>9.7100000000000009</v>
      </c>
      <c r="J160" s="724"/>
      <c r="K160" s="724"/>
      <c r="L160" s="501">
        <v>0.3</v>
      </c>
      <c r="M160" s="530"/>
      <c r="N160" s="530"/>
      <c r="O160" s="530"/>
      <c r="P160" s="530"/>
      <c r="Q160" s="530"/>
      <c r="R160" s="530"/>
      <c r="S160" s="530"/>
      <c r="T160" s="530"/>
      <c r="U160" s="530"/>
      <c r="V160" s="530"/>
      <c r="W160" s="530"/>
      <c r="X160" s="530"/>
      <c r="Y160" s="530"/>
      <c r="Z160" s="485">
        <v>0</v>
      </c>
      <c r="AA160" s="461"/>
      <c r="AB160" s="461"/>
      <c r="AC160" s="530"/>
      <c r="AD160" s="530"/>
      <c r="AE160" s="530"/>
      <c r="AF160" s="530"/>
      <c r="AG160" s="530"/>
      <c r="AH160" s="530"/>
      <c r="AI160" s="530"/>
      <c r="AJ160" s="530"/>
      <c r="AK160" s="530"/>
      <c r="AL160" s="530"/>
      <c r="AM160" s="530"/>
      <c r="AN160" s="530"/>
      <c r="AO160" s="530"/>
      <c r="AP160" s="530"/>
      <c r="AQ160" s="530"/>
      <c r="AR160" s="530"/>
      <c r="AS160" s="530"/>
      <c r="AT160" s="530"/>
      <c r="AU160" s="530"/>
      <c r="AV160" s="527"/>
      <c r="AX160" s="464">
        <f>E160-I160</f>
        <v>0</v>
      </c>
      <c r="AZ160" s="464">
        <f t="shared" si="21"/>
        <v>9.7100000000000009</v>
      </c>
      <c r="BA160" s="464">
        <f t="shared" si="24"/>
        <v>0</v>
      </c>
    </row>
    <row r="161" spans="1:191" s="533" customFormat="1" ht="42.75" customHeight="1" x14ac:dyDescent="0.2">
      <c r="A161" s="667">
        <v>3</v>
      </c>
      <c r="B161" s="480" t="s">
        <v>157</v>
      </c>
      <c r="C161" s="480" t="s">
        <v>74</v>
      </c>
      <c r="D161" s="480" t="s">
        <v>1245</v>
      </c>
      <c r="E161" s="516">
        <f t="shared" si="26"/>
        <v>3.5</v>
      </c>
      <c r="F161" s="513"/>
      <c r="G161" s="513"/>
      <c r="H161" s="513"/>
      <c r="I161" s="513">
        <v>3.5</v>
      </c>
      <c r="J161" s="724"/>
      <c r="K161" s="724"/>
      <c r="L161" s="532"/>
      <c r="M161" s="527"/>
      <c r="N161" s="486"/>
      <c r="O161" s="527"/>
      <c r="P161" s="527"/>
      <c r="Q161" s="527"/>
      <c r="R161" s="527"/>
      <c r="S161" s="527"/>
      <c r="T161" s="527"/>
      <c r="U161" s="527"/>
      <c r="V161" s="527"/>
      <c r="W161" s="527"/>
      <c r="X161" s="527"/>
      <c r="Y161" s="527"/>
      <c r="Z161" s="528"/>
      <c r="AA161" s="529"/>
      <c r="AB161" s="529"/>
      <c r="AC161" s="527"/>
      <c r="AD161" s="527"/>
      <c r="AE161" s="527"/>
      <c r="AF161" s="527"/>
      <c r="AG161" s="527"/>
      <c r="AH161" s="527"/>
      <c r="AI161" s="527"/>
      <c r="AJ161" s="527"/>
      <c r="AK161" s="527"/>
      <c r="AL161" s="527"/>
      <c r="AM161" s="527"/>
      <c r="AN161" s="527"/>
      <c r="AO161" s="527"/>
      <c r="AP161" s="527"/>
      <c r="AQ161" s="527"/>
      <c r="AR161" s="527"/>
      <c r="AS161" s="527"/>
      <c r="AT161" s="527"/>
      <c r="AU161" s="527"/>
      <c r="AV161" s="527"/>
      <c r="AZ161" s="464"/>
      <c r="BA161" s="464"/>
    </row>
    <row r="162" spans="1:191" s="531" customFormat="1" ht="39.75" customHeight="1" x14ac:dyDescent="0.2">
      <c r="A162" s="480">
        <v>4</v>
      </c>
      <c r="B162" s="480" t="s">
        <v>1156</v>
      </c>
      <c r="C162" s="480" t="s">
        <v>72</v>
      </c>
      <c r="D162" s="480" t="s">
        <v>1245</v>
      </c>
      <c r="E162" s="516">
        <f t="shared" si="26"/>
        <v>0.91</v>
      </c>
      <c r="F162" s="513">
        <v>0</v>
      </c>
      <c r="G162" s="513"/>
      <c r="H162" s="513"/>
      <c r="I162" s="513">
        <f>SUM(L162:AV162)</f>
        <v>0.91</v>
      </c>
      <c r="J162" s="724"/>
      <c r="K162" s="724"/>
      <c r="L162" s="501"/>
      <c r="M162" s="530">
        <v>0.91</v>
      </c>
      <c r="N162" s="51"/>
      <c r="O162" s="530"/>
      <c r="P162" s="530"/>
      <c r="Q162" s="530"/>
      <c r="R162" s="530"/>
      <c r="S162" s="530"/>
      <c r="T162" s="530"/>
      <c r="U162" s="530"/>
      <c r="V162" s="530"/>
      <c r="W162" s="530"/>
      <c r="X162" s="530"/>
      <c r="Y162" s="530"/>
      <c r="Z162" s="485">
        <v>0</v>
      </c>
      <c r="AA162" s="461"/>
      <c r="AB162" s="461"/>
      <c r="AC162" s="530"/>
      <c r="AD162" s="530"/>
      <c r="AE162" s="530"/>
      <c r="AF162" s="530"/>
      <c r="AG162" s="530"/>
      <c r="AH162" s="530"/>
      <c r="AI162" s="530"/>
      <c r="AJ162" s="530"/>
      <c r="AK162" s="530"/>
      <c r="AL162" s="530"/>
      <c r="AM162" s="530"/>
      <c r="AN162" s="530"/>
      <c r="AO162" s="530"/>
      <c r="AP162" s="530"/>
      <c r="AQ162" s="530"/>
      <c r="AR162" s="530"/>
      <c r="AS162" s="530"/>
      <c r="AT162" s="530"/>
      <c r="AU162" s="530"/>
      <c r="AV162" s="527"/>
      <c r="AX162" s="464">
        <f>E162-I162</f>
        <v>0</v>
      </c>
      <c r="AZ162" s="464">
        <f>I162+H162+G162+F162</f>
        <v>0.91</v>
      </c>
      <c r="BA162" s="464">
        <f>E162-AZ162</f>
        <v>0</v>
      </c>
    </row>
    <row r="163" spans="1:191" s="531" customFormat="1" ht="39.75" customHeight="1" x14ac:dyDescent="0.2">
      <c r="A163" s="667">
        <v>5</v>
      </c>
      <c r="B163" s="480" t="s">
        <v>1165</v>
      </c>
      <c r="C163" s="480" t="s">
        <v>73</v>
      </c>
      <c r="D163" s="480" t="s">
        <v>1245</v>
      </c>
      <c r="E163" s="516">
        <f t="shared" si="26"/>
        <v>3.6</v>
      </c>
      <c r="F163" s="513">
        <v>0</v>
      </c>
      <c r="G163" s="513"/>
      <c r="H163" s="513"/>
      <c r="I163" s="513">
        <f>SUM(L163:AV163)</f>
        <v>3.6</v>
      </c>
      <c r="J163" s="724"/>
      <c r="K163" s="724"/>
      <c r="L163" s="501"/>
      <c r="M163" s="530"/>
      <c r="N163" s="51"/>
      <c r="O163" s="530">
        <v>3.6</v>
      </c>
      <c r="P163" s="530"/>
      <c r="Q163" s="530"/>
      <c r="R163" s="530"/>
      <c r="S163" s="530"/>
      <c r="T163" s="530"/>
      <c r="U163" s="530"/>
      <c r="V163" s="530"/>
      <c r="W163" s="530"/>
      <c r="X163" s="530"/>
      <c r="Y163" s="530"/>
      <c r="Z163" s="485">
        <v>0</v>
      </c>
      <c r="AA163" s="461"/>
      <c r="AB163" s="461"/>
      <c r="AC163" s="530"/>
      <c r="AD163" s="530"/>
      <c r="AE163" s="530"/>
      <c r="AF163" s="530"/>
      <c r="AG163" s="530"/>
      <c r="AH163" s="530"/>
      <c r="AI163" s="530"/>
      <c r="AJ163" s="530"/>
      <c r="AK163" s="530"/>
      <c r="AL163" s="530"/>
      <c r="AM163" s="530"/>
      <c r="AN163" s="530"/>
      <c r="AO163" s="530"/>
      <c r="AP163" s="530"/>
      <c r="AQ163" s="530"/>
      <c r="AR163" s="530"/>
      <c r="AS163" s="530"/>
      <c r="AT163" s="530"/>
      <c r="AU163" s="530"/>
      <c r="AV163" s="527"/>
      <c r="AX163" s="464">
        <f>E163-I163</f>
        <v>0</v>
      </c>
      <c r="AZ163" s="464">
        <f>I163+H163+G163+F163</f>
        <v>3.6</v>
      </c>
      <c r="BA163" s="464">
        <f>E163-AZ163</f>
        <v>0</v>
      </c>
    </row>
    <row r="164" spans="1:191" s="531" customFormat="1" ht="39.75" customHeight="1" x14ac:dyDescent="0.2">
      <c r="A164" s="480">
        <v>6</v>
      </c>
      <c r="B164" s="480" t="s">
        <v>384</v>
      </c>
      <c r="C164" s="480" t="s">
        <v>75</v>
      </c>
      <c r="D164" s="480" t="s">
        <v>1245</v>
      </c>
      <c r="E164" s="516">
        <f t="shared" si="26"/>
        <v>10</v>
      </c>
      <c r="F164" s="513">
        <v>0</v>
      </c>
      <c r="G164" s="513"/>
      <c r="H164" s="513"/>
      <c r="I164" s="513">
        <v>10</v>
      </c>
      <c r="J164" s="724"/>
      <c r="K164" s="724"/>
      <c r="L164" s="501">
        <v>0.37</v>
      </c>
      <c r="M164" s="530"/>
      <c r="N164" s="51"/>
      <c r="O164" s="530"/>
      <c r="P164" s="530"/>
      <c r="Q164" s="530"/>
      <c r="R164" s="530"/>
      <c r="S164" s="530"/>
      <c r="T164" s="530"/>
      <c r="U164" s="530"/>
      <c r="V164" s="530"/>
      <c r="W164" s="530"/>
      <c r="X164" s="530"/>
      <c r="Y164" s="530"/>
      <c r="Z164" s="485">
        <v>0</v>
      </c>
      <c r="AA164" s="461"/>
      <c r="AB164" s="461"/>
      <c r="AC164" s="530"/>
      <c r="AD164" s="530"/>
      <c r="AE164" s="530"/>
      <c r="AF164" s="530"/>
      <c r="AG164" s="530"/>
      <c r="AH164" s="530"/>
      <c r="AI164" s="530"/>
      <c r="AJ164" s="530"/>
      <c r="AK164" s="530"/>
      <c r="AL164" s="530"/>
      <c r="AM164" s="530"/>
      <c r="AN164" s="530"/>
      <c r="AO164" s="530"/>
      <c r="AP164" s="530"/>
      <c r="AQ164" s="530"/>
      <c r="AR164" s="530"/>
      <c r="AS164" s="530"/>
      <c r="AT164" s="530">
        <v>0.4</v>
      </c>
      <c r="AU164" s="530"/>
      <c r="AV164" s="527"/>
      <c r="AX164" s="464">
        <f>E164-I164</f>
        <v>0</v>
      </c>
      <c r="AZ164" s="464">
        <f>I164+H164+G164+F164</f>
        <v>10</v>
      </c>
      <c r="BA164" s="464">
        <f>E164-AZ164</f>
        <v>0</v>
      </c>
    </row>
    <row r="165" spans="1:191" s="562" customFormat="1" ht="36" x14ac:dyDescent="0.2">
      <c r="A165" s="667">
        <v>7</v>
      </c>
      <c r="B165" s="430" t="s">
        <v>884</v>
      </c>
      <c r="C165" s="430" t="s">
        <v>876</v>
      </c>
      <c r="D165" s="430" t="s">
        <v>1246</v>
      </c>
      <c r="E165" s="516">
        <f t="shared" si="26"/>
        <v>2.5</v>
      </c>
      <c r="F165" s="513">
        <v>0</v>
      </c>
      <c r="G165" s="432"/>
      <c r="H165" s="432"/>
      <c r="I165" s="513">
        <f>SUM(L165:AV165)</f>
        <v>2.5</v>
      </c>
      <c r="J165" s="689"/>
      <c r="K165" s="689"/>
      <c r="L165" s="618"/>
      <c r="M165" s="429">
        <v>2.5</v>
      </c>
      <c r="N165" s="429"/>
      <c r="O165" s="429"/>
      <c r="P165" s="429"/>
      <c r="Q165" s="429"/>
      <c r="R165" s="429"/>
      <c r="S165" s="429"/>
      <c r="T165" s="429"/>
      <c r="U165" s="429"/>
      <c r="V165" s="429"/>
      <c r="W165" s="429"/>
      <c r="X165" s="429"/>
      <c r="Y165" s="429"/>
      <c r="Z165" s="485">
        <v>0</v>
      </c>
      <c r="AA165" s="485"/>
      <c r="AB165" s="485"/>
      <c r="AC165" s="429"/>
      <c r="AD165" s="429"/>
      <c r="AE165" s="429"/>
      <c r="AF165" s="429"/>
      <c r="AG165" s="429"/>
      <c r="AH165" s="429"/>
      <c r="AI165" s="429"/>
      <c r="AJ165" s="429"/>
      <c r="AK165" s="429"/>
      <c r="AL165" s="429"/>
      <c r="AM165" s="429"/>
      <c r="AN165" s="429"/>
      <c r="AO165" s="429"/>
      <c r="AP165" s="429"/>
      <c r="AQ165" s="429"/>
      <c r="AR165" s="429"/>
      <c r="AS165" s="429"/>
      <c r="AT165" s="429"/>
      <c r="AU165" s="429"/>
      <c r="AV165" s="616"/>
      <c r="AW165" s="610"/>
      <c r="AX165" s="464">
        <f>E165-I165</f>
        <v>0</v>
      </c>
      <c r="AY165" s="610"/>
      <c r="AZ165" s="464">
        <f>I165+H165+G165+F165</f>
        <v>2.5</v>
      </c>
      <c r="BA165" s="464">
        <f>E165-AZ165</f>
        <v>0</v>
      </c>
      <c r="BB165" s="610"/>
      <c r="BC165" s="610"/>
      <c r="BD165" s="610"/>
      <c r="BE165" s="610"/>
      <c r="BF165" s="610"/>
      <c r="BG165" s="610"/>
      <c r="BH165" s="610"/>
      <c r="BI165" s="610"/>
      <c r="BJ165" s="610"/>
      <c r="BK165" s="610"/>
      <c r="BL165" s="610"/>
      <c r="BM165" s="610"/>
      <c r="BN165" s="610"/>
      <c r="BO165" s="610"/>
      <c r="BP165" s="610"/>
      <c r="BQ165" s="610"/>
      <c r="BR165" s="610"/>
      <c r="BS165" s="610"/>
      <c r="BT165" s="610"/>
      <c r="BU165" s="610"/>
      <c r="BV165" s="610"/>
      <c r="BW165" s="610"/>
      <c r="BX165" s="610"/>
      <c r="BY165" s="610"/>
      <c r="BZ165" s="610"/>
      <c r="CA165" s="610"/>
      <c r="CB165" s="610"/>
      <c r="CC165" s="610"/>
      <c r="CD165" s="610"/>
      <c r="CE165" s="610"/>
      <c r="CF165" s="610"/>
      <c r="CG165" s="610"/>
      <c r="CH165" s="610"/>
      <c r="CI165" s="610"/>
      <c r="CJ165" s="610"/>
      <c r="CK165" s="610"/>
      <c r="CL165" s="610"/>
      <c r="CM165" s="610"/>
      <c r="CN165" s="610"/>
      <c r="CO165" s="610"/>
      <c r="CP165" s="610"/>
      <c r="CQ165" s="610"/>
      <c r="CR165" s="610"/>
      <c r="CS165" s="610"/>
      <c r="CT165" s="610"/>
      <c r="CU165" s="610"/>
      <c r="CV165" s="610"/>
      <c r="CW165" s="610"/>
      <c r="CX165" s="610"/>
      <c r="CY165" s="610"/>
      <c r="CZ165" s="610"/>
      <c r="DA165" s="610"/>
      <c r="DB165" s="610"/>
      <c r="DC165" s="610"/>
      <c r="DD165" s="610"/>
      <c r="DE165" s="610"/>
      <c r="DF165" s="610"/>
      <c r="DG165" s="610"/>
      <c r="DH165" s="610"/>
      <c r="DI165" s="610"/>
      <c r="DJ165" s="610"/>
      <c r="DK165" s="610"/>
      <c r="DL165" s="610"/>
      <c r="DM165" s="610"/>
      <c r="DN165" s="610"/>
      <c r="DO165" s="610"/>
      <c r="DP165" s="610"/>
      <c r="DQ165" s="610"/>
      <c r="DR165" s="610"/>
      <c r="DS165" s="610"/>
      <c r="DT165" s="610"/>
      <c r="DU165" s="610"/>
      <c r="DV165" s="610"/>
      <c r="DW165" s="610"/>
      <c r="DX165" s="610"/>
      <c r="DY165" s="610"/>
      <c r="DZ165" s="610"/>
      <c r="EA165" s="610"/>
      <c r="EB165" s="610"/>
      <c r="EC165" s="610"/>
      <c r="ED165" s="610"/>
      <c r="EE165" s="610"/>
      <c r="EF165" s="610"/>
      <c r="EG165" s="610"/>
      <c r="EH165" s="610"/>
      <c r="EI165" s="610"/>
      <c r="EJ165" s="610"/>
      <c r="EK165" s="610"/>
      <c r="EL165" s="610"/>
      <c r="EM165" s="610"/>
      <c r="EN165" s="610"/>
      <c r="EO165" s="610"/>
      <c r="EP165" s="610"/>
      <c r="EQ165" s="610"/>
      <c r="ER165" s="610"/>
      <c r="ES165" s="610"/>
      <c r="ET165" s="610"/>
      <c r="EU165" s="610"/>
      <c r="EV165" s="610"/>
      <c r="EW165" s="610"/>
      <c r="EX165" s="610"/>
      <c r="EY165" s="610"/>
      <c r="EZ165" s="610"/>
      <c r="FA165" s="610"/>
      <c r="FB165" s="610"/>
      <c r="FC165" s="610"/>
      <c r="FD165" s="610"/>
      <c r="FE165" s="610"/>
      <c r="FF165" s="610"/>
      <c r="FG165" s="610"/>
      <c r="FH165" s="610"/>
      <c r="FI165" s="610"/>
      <c r="FJ165" s="610"/>
      <c r="FK165" s="610"/>
      <c r="FL165" s="610"/>
      <c r="FM165" s="610"/>
      <c r="FN165" s="610"/>
      <c r="FO165" s="610"/>
      <c r="FP165" s="610"/>
      <c r="FQ165" s="610"/>
      <c r="FR165" s="610"/>
      <c r="FS165" s="610"/>
      <c r="FT165" s="610"/>
      <c r="FU165" s="610"/>
      <c r="FV165" s="610"/>
      <c r="FW165" s="610"/>
      <c r="FX165" s="610"/>
      <c r="FY165" s="610"/>
      <c r="FZ165" s="610"/>
      <c r="GA165" s="610"/>
      <c r="GB165" s="610"/>
      <c r="GC165" s="610"/>
      <c r="GD165" s="610"/>
      <c r="GE165" s="610"/>
      <c r="GF165" s="610"/>
      <c r="GG165" s="610"/>
      <c r="GH165" s="610"/>
      <c r="GI165" s="610"/>
    </row>
    <row r="166" spans="1:191" s="557" customFormat="1" ht="36" x14ac:dyDescent="0.2">
      <c r="A166" s="480">
        <v>8</v>
      </c>
      <c r="B166" s="430" t="s">
        <v>198</v>
      </c>
      <c r="C166" s="431" t="s">
        <v>1278</v>
      </c>
      <c r="D166" s="430" t="s">
        <v>1314</v>
      </c>
      <c r="E166" s="516">
        <f t="shared" si="26"/>
        <v>1</v>
      </c>
      <c r="F166" s="513">
        <v>0</v>
      </c>
      <c r="G166" s="513"/>
      <c r="H166" s="513"/>
      <c r="I166" s="513">
        <f>SUM(L166:AV166)</f>
        <v>1</v>
      </c>
      <c r="J166" s="689"/>
      <c r="K166" s="689"/>
      <c r="L166" s="536"/>
      <c r="M166" s="537"/>
      <c r="N166" s="537"/>
      <c r="O166" s="429"/>
      <c r="P166" s="429"/>
      <c r="Q166" s="429"/>
      <c r="R166" s="537"/>
      <c r="S166" s="537"/>
      <c r="T166" s="537"/>
      <c r="U166" s="537"/>
      <c r="W166" s="537"/>
      <c r="X166" s="537"/>
      <c r="Z166" s="485">
        <v>0</v>
      </c>
      <c r="AA166" s="489"/>
      <c r="AB166" s="489"/>
      <c r="AD166" s="537"/>
      <c r="AE166" s="537"/>
      <c r="AF166" s="537"/>
      <c r="AG166" s="537"/>
      <c r="AH166" s="537"/>
      <c r="AI166" s="537"/>
      <c r="AJ166" s="537"/>
      <c r="AK166" s="537"/>
      <c r="AL166" s="537"/>
      <c r="AM166" s="537"/>
      <c r="AO166" s="537"/>
      <c r="AP166" s="537"/>
      <c r="AQ166" s="537"/>
      <c r="AR166" s="537"/>
      <c r="AS166" s="537"/>
      <c r="AT166" s="537">
        <v>1</v>
      </c>
      <c r="AU166" s="537"/>
      <c r="AV166" s="559"/>
      <c r="AX166" s="464">
        <f>E166-I166</f>
        <v>0</v>
      </c>
      <c r="AZ166" s="464">
        <f>I166+H166+G166+F166</f>
        <v>1</v>
      </c>
      <c r="BA166" s="464">
        <f>E166-AZ166</f>
        <v>0</v>
      </c>
    </row>
    <row r="167" spans="1:191" s="562" customFormat="1" ht="41.25" customHeight="1" x14ac:dyDescent="0.2">
      <c r="A167" s="667">
        <v>9</v>
      </c>
      <c r="B167" s="430" t="s">
        <v>166</v>
      </c>
      <c r="C167" s="429" t="s">
        <v>1272</v>
      </c>
      <c r="D167" s="432" t="s">
        <v>1247</v>
      </c>
      <c r="E167" s="683">
        <f>F167+G167+H167+I167</f>
        <v>31</v>
      </c>
      <c r="F167" s="513"/>
      <c r="G167" s="432"/>
      <c r="H167" s="432"/>
      <c r="I167" s="513">
        <v>31</v>
      </c>
      <c r="J167" s="689"/>
      <c r="K167" s="689"/>
      <c r="L167" s="618"/>
      <c r="M167" s="429"/>
      <c r="N167" s="429"/>
      <c r="O167" s="429"/>
      <c r="P167" s="429"/>
      <c r="Q167" s="429"/>
      <c r="R167" s="429"/>
      <c r="S167" s="429"/>
      <c r="T167" s="618"/>
      <c r="U167" s="584"/>
      <c r="V167" s="429"/>
      <c r="W167" s="429"/>
      <c r="X167" s="429"/>
      <c r="Y167" s="429"/>
      <c r="Z167" s="485"/>
      <c r="AA167" s="485"/>
      <c r="AB167" s="485"/>
      <c r="AC167" s="429"/>
      <c r="AD167" s="584"/>
      <c r="AE167" s="584"/>
      <c r="AF167" s="429"/>
      <c r="AG167" s="429"/>
      <c r="AH167" s="429"/>
      <c r="AI167" s="429"/>
      <c r="AJ167" s="584"/>
      <c r="AK167" s="584"/>
      <c r="AL167" s="429"/>
      <c r="AM167" s="584"/>
      <c r="AN167" s="429"/>
      <c r="AO167" s="584"/>
      <c r="AP167" s="429"/>
      <c r="AQ167" s="429"/>
      <c r="AR167" s="429"/>
      <c r="AS167" s="429"/>
      <c r="AT167" s="429"/>
      <c r="AU167" s="429"/>
      <c r="AV167" s="616"/>
      <c r="AW167" s="610"/>
      <c r="AX167" s="610"/>
      <c r="AY167" s="610"/>
      <c r="AZ167" s="464"/>
      <c r="BA167" s="464"/>
      <c r="BB167" s="610"/>
      <c r="BC167" s="610"/>
      <c r="BD167" s="610"/>
      <c r="BE167" s="610"/>
      <c r="BF167" s="610"/>
      <c r="BG167" s="610"/>
      <c r="BH167" s="610"/>
      <c r="BI167" s="610"/>
      <c r="BJ167" s="610"/>
      <c r="BK167" s="610"/>
      <c r="BL167" s="610"/>
      <c r="BM167" s="610"/>
      <c r="BN167" s="610"/>
      <c r="BO167" s="610"/>
      <c r="BP167" s="610"/>
      <c r="BQ167" s="610"/>
      <c r="BR167" s="610"/>
      <c r="BS167" s="610"/>
      <c r="BT167" s="610"/>
      <c r="BU167" s="610"/>
      <c r="BV167" s="610"/>
      <c r="BW167" s="610"/>
      <c r="BX167" s="610"/>
      <c r="BY167" s="610"/>
      <c r="BZ167" s="610"/>
      <c r="CA167" s="610"/>
      <c r="CB167" s="610"/>
      <c r="CC167" s="610"/>
      <c r="CD167" s="610"/>
      <c r="CE167" s="610"/>
      <c r="CF167" s="610"/>
      <c r="CG167" s="610"/>
      <c r="CH167" s="610"/>
      <c r="CI167" s="610"/>
      <c r="CJ167" s="610"/>
      <c r="CK167" s="610"/>
      <c r="CL167" s="610"/>
      <c r="CM167" s="610"/>
      <c r="CN167" s="610"/>
      <c r="CO167" s="610"/>
      <c r="CP167" s="610"/>
      <c r="CQ167" s="610"/>
      <c r="CR167" s="610"/>
      <c r="CS167" s="610"/>
      <c r="CT167" s="610"/>
      <c r="CU167" s="610"/>
      <c r="CV167" s="610"/>
      <c r="CW167" s="610"/>
      <c r="CX167" s="610"/>
      <c r="CY167" s="610"/>
      <c r="CZ167" s="610"/>
      <c r="DA167" s="610"/>
      <c r="DB167" s="610"/>
      <c r="DC167" s="610"/>
      <c r="DD167" s="610"/>
      <c r="DE167" s="610"/>
      <c r="DF167" s="610"/>
      <c r="DG167" s="610"/>
      <c r="DH167" s="610"/>
      <c r="DI167" s="610"/>
      <c r="DJ167" s="610"/>
      <c r="DK167" s="610"/>
      <c r="DL167" s="610"/>
      <c r="DM167" s="610"/>
      <c r="DN167" s="610"/>
      <c r="DO167" s="610"/>
      <c r="DP167" s="610"/>
      <c r="DQ167" s="610"/>
      <c r="DR167" s="610"/>
      <c r="DS167" s="610"/>
      <c r="DT167" s="610"/>
      <c r="DU167" s="610"/>
      <c r="DV167" s="610"/>
      <c r="DW167" s="610"/>
      <c r="DX167" s="610"/>
      <c r="DY167" s="610"/>
      <c r="DZ167" s="610"/>
      <c r="EA167" s="610"/>
      <c r="EB167" s="610"/>
      <c r="EC167" s="610"/>
      <c r="ED167" s="610"/>
      <c r="EE167" s="610"/>
      <c r="EF167" s="610"/>
      <c r="EG167" s="610"/>
      <c r="EH167" s="610"/>
      <c r="EI167" s="610"/>
      <c r="EJ167" s="610"/>
      <c r="EK167" s="610"/>
      <c r="EL167" s="610"/>
      <c r="EM167" s="610"/>
      <c r="EN167" s="610"/>
      <c r="EO167" s="610"/>
      <c r="EP167" s="610"/>
      <c r="EQ167" s="610"/>
      <c r="ER167" s="610"/>
      <c r="ES167" s="610"/>
      <c r="ET167" s="610"/>
      <c r="EU167" s="610"/>
      <c r="EV167" s="610"/>
      <c r="EW167" s="610"/>
      <c r="EX167" s="610"/>
      <c r="EY167" s="610"/>
      <c r="EZ167" s="610"/>
      <c r="FA167" s="610"/>
      <c r="FB167" s="610"/>
      <c r="FC167" s="610"/>
      <c r="FD167" s="610"/>
      <c r="FE167" s="610"/>
      <c r="FF167" s="610"/>
      <c r="FG167" s="610"/>
      <c r="FH167" s="610"/>
      <c r="FI167" s="610"/>
      <c r="FJ167" s="610"/>
      <c r="FK167" s="610"/>
      <c r="FL167" s="610"/>
      <c r="FM167" s="610"/>
      <c r="FN167" s="610"/>
      <c r="FO167" s="610"/>
      <c r="FP167" s="610"/>
      <c r="FQ167" s="610"/>
      <c r="FR167" s="610"/>
      <c r="FS167" s="610"/>
      <c r="FT167" s="610"/>
      <c r="FU167" s="610"/>
      <c r="FV167" s="610"/>
      <c r="FW167" s="610"/>
      <c r="FX167" s="610"/>
      <c r="FY167" s="610"/>
      <c r="FZ167" s="610"/>
      <c r="GA167" s="610"/>
      <c r="GB167" s="610"/>
      <c r="GC167" s="610"/>
      <c r="GD167" s="610"/>
      <c r="GE167" s="610"/>
      <c r="GF167" s="610"/>
      <c r="GG167" s="610"/>
      <c r="GH167" s="610"/>
      <c r="GI167" s="610"/>
    </row>
    <row r="168" spans="1:191" s="562" customFormat="1" ht="36" x14ac:dyDescent="0.2">
      <c r="A168" s="480">
        <v>10</v>
      </c>
      <c r="B168" s="601" t="s">
        <v>107</v>
      </c>
      <c r="C168" s="430" t="s">
        <v>656</v>
      </c>
      <c r="D168" s="601" t="s">
        <v>1248</v>
      </c>
      <c r="E168" s="516">
        <f t="shared" si="26"/>
        <v>2</v>
      </c>
      <c r="F168" s="513"/>
      <c r="G168" s="432"/>
      <c r="H168" s="513"/>
      <c r="I168" s="513">
        <v>2</v>
      </c>
      <c r="J168" s="689"/>
      <c r="K168" s="689"/>
      <c r="L168" s="618"/>
      <c r="M168" s="429"/>
      <c r="N168" s="601"/>
      <c r="O168" s="429"/>
      <c r="S168" s="601"/>
      <c r="T168" s="601"/>
      <c r="U168" s="601"/>
      <c r="V168" s="601"/>
      <c r="W168" s="601"/>
      <c r="X168" s="601"/>
      <c r="Y168" s="601"/>
      <c r="Z168" s="485"/>
      <c r="AA168" s="485"/>
      <c r="AB168" s="485"/>
      <c r="AC168" s="601"/>
      <c r="AD168" s="601"/>
      <c r="AE168" s="601"/>
      <c r="AF168" s="601"/>
      <c r="AG168" s="601"/>
      <c r="AH168" s="601"/>
      <c r="AI168" s="601"/>
      <c r="AJ168" s="601"/>
      <c r="AK168" s="601"/>
      <c r="AL168" s="601"/>
      <c r="AM168" s="601"/>
      <c r="AN168" s="601"/>
      <c r="AO168" s="601"/>
      <c r="AP168" s="601"/>
      <c r="AQ168" s="601"/>
      <c r="AR168" s="601"/>
      <c r="AS168" s="601"/>
      <c r="AT168" s="601"/>
      <c r="AU168" s="622"/>
      <c r="AV168" s="623"/>
      <c r="AW168" s="624"/>
      <c r="AX168" s="459"/>
      <c r="AY168" s="489"/>
      <c r="AZ168" s="464"/>
      <c r="BA168" s="464"/>
      <c r="BB168" s="489"/>
      <c r="BC168" s="489"/>
      <c r="BD168" s="489"/>
      <c r="BE168" s="489"/>
      <c r="BF168" s="489"/>
      <c r="BG168" s="489"/>
      <c r="BH168" s="489"/>
      <c r="BI168" s="489"/>
    </row>
    <row r="169" spans="1:191" s="572" customFormat="1" ht="24.75" customHeight="1" x14ac:dyDescent="0.2">
      <c r="A169" s="680" t="s">
        <v>501</v>
      </c>
      <c r="B169" s="714" t="s">
        <v>356</v>
      </c>
      <c r="C169" s="681"/>
      <c r="D169" s="714"/>
      <c r="E169" s="516">
        <f>SUM(E170:E175)</f>
        <v>78</v>
      </c>
      <c r="F169" s="516">
        <f>SUM(F170:F175)</f>
        <v>0</v>
      </c>
      <c r="G169" s="516">
        <f>SUM(G170:G175)</f>
        <v>0</v>
      </c>
      <c r="H169" s="516">
        <f>SUM(H170:H175)</f>
        <v>0</v>
      </c>
      <c r="I169" s="516">
        <f>SUM(I170:I175)</f>
        <v>78</v>
      </c>
      <c r="J169" s="738"/>
      <c r="K169" s="738"/>
      <c r="L169" s="715"/>
      <c r="M169" s="462"/>
      <c r="N169" s="716"/>
      <c r="O169" s="462"/>
      <c r="S169" s="716"/>
      <c r="T169" s="716"/>
      <c r="U169" s="716"/>
      <c r="V169" s="717"/>
      <c r="W169" s="716"/>
      <c r="X169" s="716"/>
      <c r="Y169" s="717"/>
      <c r="Z169" s="485"/>
      <c r="AA169" s="489"/>
      <c r="AB169" s="489"/>
      <c r="AC169" s="717"/>
      <c r="AD169" s="716"/>
      <c r="AE169" s="716"/>
      <c r="AF169" s="716"/>
      <c r="AG169" s="716"/>
      <c r="AH169" s="716"/>
      <c r="AI169" s="716"/>
      <c r="AJ169" s="716"/>
      <c r="AK169" s="716"/>
      <c r="AL169" s="716"/>
      <c r="AM169" s="716"/>
      <c r="AN169" s="717"/>
      <c r="AO169" s="716"/>
      <c r="AP169" s="716"/>
      <c r="AQ169" s="716"/>
      <c r="AR169" s="716"/>
      <c r="AS169" s="716"/>
      <c r="AT169" s="716"/>
      <c r="AU169" s="718"/>
      <c r="AV169" s="719"/>
      <c r="AW169" s="624"/>
      <c r="AX169" s="489"/>
      <c r="AY169" s="489"/>
      <c r="AZ169" s="580"/>
      <c r="BA169" s="580"/>
      <c r="BB169" s="489"/>
      <c r="BC169" s="489"/>
      <c r="BD169" s="489"/>
      <c r="BE169" s="489"/>
      <c r="BF169" s="489"/>
      <c r="BG169" s="489"/>
      <c r="BH169" s="489"/>
      <c r="BI169" s="489"/>
    </row>
    <row r="170" spans="1:191" s="562" customFormat="1" ht="39.75" customHeight="1" x14ac:dyDescent="0.2">
      <c r="A170" s="667">
        <v>11</v>
      </c>
      <c r="B170" s="601" t="s">
        <v>234</v>
      </c>
      <c r="C170" s="430" t="s">
        <v>111</v>
      </c>
      <c r="D170" s="601" t="s">
        <v>1251</v>
      </c>
      <c r="E170" s="683">
        <f t="shared" ref="E170:E175" si="27">F170+G170+H170+I170</f>
        <v>19.8</v>
      </c>
      <c r="F170" s="513"/>
      <c r="G170" s="432"/>
      <c r="H170" s="513"/>
      <c r="I170" s="513">
        <v>19.8</v>
      </c>
      <c r="J170" s="724"/>
      <c r="K170" s="724"/>
      <c r="L170" s="709"/>
      <c r="M170" s="710"/>
      <c r="N170" s="553"/>
      <c r="O170" s="710"/>
      <c r="S170" s="553"/>
      <c r="T170" s="553"/>
      <c r="U170" s="553"/>
      <c r="V170" s="711"/>
      <c r="W170" s="553"/>
      <c r="X170" s="553"/>
      <c r="Y170" s="711"/>
      <c r="Z170" s="537"/>
      <c r="AA170" s="459"/>
      <c r="AB170" s="459"/>
      <c r="AC170" s="711"/>
      <c r="AD170" s="553"/>
      <c r="AE170" s="553"/>
      <c r="AF170" s="553"/>
      <c r="AG170" s="553"/>
      <c r="AH170" s="553"/>
      <c r="AI170" s="553"/>
      <c r="AJ170" s="553"/>
      <c r="AK170" s="553"/>
      <c r="AL170" s="553"/>
      <c r="AM170" s="553"/>
      <c r="AN170" s="711"/>
      <c r="AO170" s="553"/>
      <c r="AP170" s="553"/>
      <c r="AQ170" s="553"/>
      <c r="AR170" s="553"/>
      <c r="AS170" s="553"/>
      <c r="AT170" s="553"/>
      <c r="AU170" s="712"/>
      <c r="AV170" s="713"/>
      <c r="AW170" s="605"/>
      <c r="AX170" s="459"/>
      <c r="AY170" s="459"/>
      <c r="AZ170" s="464"/>
      <c r="BA170" s="464"/>
      <c r="BB170" s="459"/>
      <c r="BC170" s="459"/>
      <c r="BD170" s="459"/>
      <c r="BE170" s="459"/>
      <c r="BF170" s="459"/>
      <c r="BG170" s="459"/>
      <c r="BH170" s="459"/>
      <c r="BI170" s="459"/>
    </row>
    <row r="171" spans="1:191" s="562" customFormat="1" ht="42" customHeight="1" x14ac:dyDescent="0.2">
      <c r="A171" s="667">
        <v>12</v>
      </c>
      <c r="B171" s="601" t="s">
        <v>165</v>
      </c>
      <c r="C171" s="430" t="s">
        <v>111</v>
      </c>
      <c r="D171" s="601" t="s">
        <v>1251</v>
      </c>
      <c r="E171" s="683">
        <f t="shared" si="27"/>
        <v>19.7</v>
      </c>
      <c r="F171" s="513"/>
      <c r="G171" s="432"/>
      <c r="H171" s="513"/>
      <c r="I171" s="513">
        <v>19.7</v>
      </c>
      <c r="J171" s="724"/>
      <c r="K171" s="724"/>
      <c r="L171" s="709"/>
      <c r="M171" s="710"/>
      <c r="N171" s="553"/>
      <c r="O171" s="710"/>
      <c r="S171" s="553"/>
      <c r="T171" s="553"/>
      <c r="U171" s="553"/>
      <c r="V171" s="711"/>
      <c r="W171" s="553"/>
      <c r="X171" s="553"/>
      <c r="Y171" s="711"/>
      <c r="Z171" s="537"/>
      <c r="AA171" s="459"/>
      <c r="AB171" s="459"/>
      <c r="AC171" s="711"/>
      <c r="AD171" s="553"/>
      <c r="AE171" s="553"/>
      <c r="AF171" s="553"/>
      <c r="AG171" s="553"/>
      <c r="AH171" s="553"/>
      <c r="AI171" s="553"/>
      <c r="AJ171" s="553"/>
      <c r="AK171" s="553"/>
      <c r="AL171" s="553"/>
      <c r="AM171" s="553"/>
      <c r="AN171" s="711"/>
      <c r="AO171" s="553"/>
      <c r="AP171" s="553"/>
      <c r="AQ171" s="553"/>
      <c r="AR171" s="553"/>
      <c r="AS171" s="553"/>
      <c r="AT171" s="553"/>
      <c r="AU171" s="712"/>
      <c r="AV171" s="713"/>
      <c r="AW171" s="605"/>
      <c r="AX171" s="459"/>
      <c r="AY171" s="459"/>
      <c r="AZ171" s="464"/>
      <c r="BA171" s="464"/>
      <c r="BB171" s="459"/>
      <c r="BC171" s="459"/>
      <c r="BD171" s="459"/>
      <c r="BE171" s="459"/>
      <c r="BF171" s="459"/>
      <c r="BG171" s="459"/>
      <c r="BH171" s="459"/>
      <c r="BI171" s="459"/>
    </row>
    <row r="172" spans="1:191" s="563" customFormat="1" ht="40.5" customHeight="1" x14ac:dyDescent="0.2">
      <c r="A172" s="667">
        <v>13</v>
      </c>
      <c r="B172" s="437" t="s">
        <v>163</v>
      </c>
      <c r="C172" s="431" t="s">
        <v>164</v>
      </c>
      <c r="D172" s="429" t="s">
        <v>1245</v>
      </c>
      <c r="E172" s="683">
        <f t="shared" si="27"/>
        <v>5</v>
      </c>
      <c r="F172" s="432"/>
      <c r="G172" s="432"/>
      <c r="H172" s="432"/>
      <c r="I172" s="432">
        <v>5</v>
      </c>
      <c r="J172" s="732"/>
      <c r="K172" s="732"/>
      <c r="L172" s="499"/>
      <c r="M172" s="461"/>
      <c r="N172" s="461"/>
      <c r="O172" s="462"/>
      <c r="P172" s="462"/>
      <c r="Q172" s="462"/>
      <c r="R172" s="461"/>
      <c r="S172" s="461"/>
      <c r="T172" s="461"/>
      <c r="U172" s="461"/>
      <c r="W172" s="461"/>
      <c r="X172" s="461"/>
      <c r="Z172" s="485"/>
      <c r="AA172" s="489"/>
      <c r="AB172" s="489"/>
      <c r="AD172" s="461"/>
      <c r="AE172" s="461"/>
      <c r="AF172" s="461"/>
      <c r="AG172" s="461"/>
      <c r="AH172" s="461"/>
      <c r="AI172" s="461"/>
      <c r="AJ172" s="461"/>
      <c r="AK172" s="461"/>
      <c r="AL172" s="461"/>
      <c r="AM172" s="461"/>
      <c r="AO172" s="461"/>
      <c r="AP172" s="461"/>
      <c r="AQ172" s="461"/>
      <c r="AR172" s="461"/>
      <c r="AS172" s="461"/>
      <c r="AT172" s="463"/>
      <c r="AU172" s="463"/>
      <c r="AV172" s="627"/>
      <c r="AZ172" s="464"/>
      <c r="BA172" s="464"/>
    </row>
    <row r="173" spans="1:191" s="591" customFormat="1" ht="39.75" customHeight="1" x14ac:dyDescent="0.2">
      <c r="A173" s="667">
        <v>14</v>
      </c>
      <c r="B173" s="480" t="s">
        <v>87</v>
      </c>
      <c r="C173" s="480" t="s">
        <v>1319</v>
      </c>
      <c r="D173" s="430" t="s">
        <v>1246</v>
      </c>
      <c r="E173" s="683">
        <f t="shared" si="27"/>
        <v>16</v>
      </c>
      <c r="F173" s="692"/>
      <c r="G173" s="513"/>
      <c r="H173" s="513"/>
      <c r="I173" s="513">
        <v>16</v>
      </c>
      <c r="J173" s="724"/>
      <c r="K173" s="724"/>
      <c r="L173" s="589"/>
      <c r="M173" s="590"/>
      <c r="N173" s="496"/>
      <c r="O173" s="590"/>
      <c r="P173" s="590"/>
      <c r="Q173" s="590"/>
      <c r="R173" s="590"/>
      <c r="S173" s="590"/>
      <c r="T173" s="590"/>
      <c r="U173" s="590"/>
      <c r="V173" s="590"/>
      <c r="W173" s="590"/>
      <c r="X173" s="590"/>
      <c r="Y173" s="590"/>
      <c r="Z173" s="528"/>
      <c r="AA173" s="529"/>
      <c r="AB173" s="529"/>
      <c r="AC173" s="590"/>
      <c r="AD173" s="590"/>
      <c r="AE173" s="590"/>
      <c r="AF173" s="590"/>
      <c r="AG173" s="590"/>
      <c r="AH173" s="590"/>
      <c r="AI173" s="590"/>
      <c r="AJ173" s="590"/>
      <c r="AK173" s="590"/>
      <c r="AL173" s="590"/>
      <c r="AM173" s="590"/>
      <c r="AN173" s="590"/>
      <c r="AO173" s="590"/>
      <c r="AP173" s="590"/>
      <c r="AQ173" s="590"/>
      <c r="AR173" s="590"/>
      <c r="AS173" s="590"/>
      <c r="AT173" s="590"/>
      <c r="AU173" s="590"/>
      <c r="AV173" s="590"/>
      <c r="AX173" s="592"/>
      <c r="AZ173" s="464" t="e">
        <f>I173+H173+#REF!+G173</f>
        <v>#REF!</v>
      </c>
      <c r="BA173" s="464" t="e">
        <f t="shared" ref="BA173:BA203" si="28">E173-AZ173</f>
        <v>#REF!</v>
      </c>
    </row>
    <row r="174" spans="1:191" s="563" customFormat="1" ht="42.75" customHeight="1" x14ac:dyDescent="0.2">
      <c r="A174" s="667">
        <v>15</v>
      </c>
      <c r="B174" s="437" t="s">
        <v>185</v>
      </c>
      <c r="C174" s="480" t="s">
        <v>142</v>
      </c>
      <c r="D174" s="430" t="s">
        <v>1246</v>
      </c>
      <c r="E174" s="683">
        <f t="shared" si="27"/>
        <v>15</v>
      </c>
      <c r="F174" s="432"/>
      <c r="G174" s="432"/>
      <c r="H174" s="432"/>
      <c r="I174" s="432">
        <v>15</v>
      </c>
      <c r="J174" s="732"/>
      <c r="K174" s="732"/>
      <c r="L174" s="499"/>
      <c r="M174" s="461"/>
      <c r="N174" s="461"/>
      <c r="O174" s="462"/>
      <c r="P174" s="462"/>
      <c r="Q174" s="462"/>
      <c r="R174" s="461"/>
      <c r="S174" s="461"/>
      <c r="T174" s="461"/>
      <c r="U174" s="461"/>
      <c r="W174" s="461"/>
      <c r="X174" s="461"/>
      <c r="Z174" s="485"/>
      <c r="AA174" s="489"/>
      <c r="AB174" s="489"/>
      <c r="AD174" s="461"/>
      <c r="AE174" s="461"/>
      <c r="AF174" s="461"/>
      <c r="AG174" s="461"/>
      <c r="AH174" s="461"/>
      <c r="AI174" s="461"/>
      <c r="AJ174" s="461"/>
      <c r="AK174" s="461"/>
      <c r="AL174" s="461"/>
      <c r="AM174" s="461"/>
      <c r="AO174" s="461"/>
      <c r="AP174" s="461"/>
      <c r="AQ174" s="461"/>
      <c r="AR174" s="461"/>
      <c r="AS174" s="461"/>
      <c r="AT174" s="463"/>
      <c r="AU174" s="463"/>
      <c r="AV174" s="627"/>
      <c r="AZ174" s="464" t="e">
        <f>I174+H174+#REF!+G174</f>
        <v>#REF!</v>
      </c>
      <c r="BA174" s="464" t="e">
        <f t="shared" si="28"/>
        <v>#REF!</v>
      </c>
    </row>
    <row r="175" spans="1:191" s="557" customFormat="1" ht="40.5" customHeight="1" x14ac:dyDescent="0.2">
      <c r="A175" s="667">
        <v>16</v>
      </c>
      <c r="B175" s="430" t="s">
        <v>4</v>
      </c>
      <c r="C175" s="430" t="s">
        <v>297</v>
      </c>
      <c r="D175" s="430" t="s">
        <v>1247</v>
      </c>
      <c r="E175" s="683">
        <f t="shared" si="27"/>
        <v>2.5</v>
      </c>
      <c r="F175" s="513">
        <v>0</v>
      </c>
      <c r="G175" s="513"/>
      <c r="H175" s="513"/>
      <c r="I175" s="513">
        <v>2.5</v>
      </c>
      <c r="J175" s="689"/>
      <c r="K175" s="689">
        <v>36</v>
      </c>
      <c r="L175" s="536"/>
      <c r="M175" s="537"/>
      <c r="N175" s="537">
        <v>2.5</v>
      </c>
      <c r="O175" s="537"/>
      <c r="P175" s="537"/>
      <c r="Q175" s="537"/>
      <c r="R175" s="537"/>
      <c r="S175" s="537"/>
      <c r="T175" s="537"/>
      <c r="U175" s="537"/>
      <c r="W175" s="537"/>
      <c r="X175" s="537"/>
      <c r="Z175" s="485">
        <v>0</v>
      </c>
      <c r="AA175" s="489"/>
      <c r="AB175" s="489"/>
      <c r="AD175" s="537"/>
      <c r="AE175" s="537"/>
      <c r="AF175" s="537"/>
      <c r="AG175" s="537"/>
      <c r="AH175" s="537"/>
      <c r="AI175" s="537"/>
      <c r="AJ175" s="537"/>
      <c r="AK175" s="537"/>
      <c r="AL175" s="537"/>
      <c r="AM175" s="537"/>
      <c r="AO175" s="537"/>
      <c r="AP175" s="537"/>
      <c r="AQ175" s="537"/>
      <c r="AR175" s="537"/>
      <c r="AS175" s="537"/>
      <c r="AT175" s="537"/>
      <c r="AU175" s="537"/>
      <c r="AV175" s="559"/>
      <c r="AW175" s="557">
        <v>10</v>
      </c>
      <c r="AZ175" s="464">
        <f t="shared" ref="AZ175:AZ203" si="29">I175+H175+G175+F175</f>
        <v>2.5</v>
      </c>
      <c r="BA175" s="464">
        <f t="shared" si="28"/>
        <v>0</v>
      </c>
    </row>
    <row r="176" spans="1:191" s="459" customFormat="1" ht="21" customHeight="1" x14ac:dyDescent="0.2">
      <c r="A176" s="481" t="s">
        <v>1252</v>
      </c>
      <c r="B176" s="748" t="s">
        <v>418</v>
      </c>
      <c r="C176" s="748"/>
      <c r="D176" s="687"/>
      <c r="E176" s="516">
        <f>SUM(E177:E211)</f>
        <v>30.73</v>
      </c>
      <c r="F176" s="516">
        <f>SUM(F177:F211)</f>
        <v>0</v>
      </c>
      <c r="G176" s="516">
        <f>SUM(G177:G211)</f>
        <v>0</v>
      </c>
      <c r="H176" s="516">
        <f>SUM(H177:H211)</f>
        <v>0</v>
      </c>
      <c r="I176" s="516">
        <f>SUM(I177:I211)</f>
        <v>30.73</v>
      </c>
      <c r="J176" s="738"/>
      <c r="K176" s="738"/>
      <c r="L176" s="570"/>
      <c r="M176" s="490"/>
      <c r="N176" s="490"/>
      <c r="O176" s="490"/>
      <c r="P176" s="490"/>
      <c r="Q176" s="490"/>
      <c r="R176" s="490"/>
      <c r="S176" s="490"/>
      <c r="T176" s="490"/>
      <c r="U176" s="490"/>
      <c r="W176" s="490"/>
      <c r="X176" s="490"/>
      <c r="Z176" s="485"/>
      <c r="AA176" s="489"/>
      <c r="AB176" s="489"/>
      <c r="AD176" s="490"/>
      <c r="AE176" s="490"/>
      <c r="AF176" s="490"/>
      <c r="AG176" s="490"/>
      <c r="AH176" s="490"/>
      <c r="AI176" s="490"/>
      <c r="AJ176" s="490"/>
      <c r="AK176" s="490"/>
      <c r="AL176" s="490"/>
      <c r="AM176" s="490"/>
      <c r="AO176" s="490"/>
      <c r="AP176" s="490"/>
      <c r="AQ176" s="490"/>
      <c r="AR176" s="490"/>
      <c r="AS176" s="490"/>
      <c r="AT176" s="490"/>
      <c r="AU176" s="490"/>
      <c r="AV176" s="633"/>
      <c r="AX176" s="464">
        <f>E176-I176</f>
        <v>0</v>
      </c>
      <c r="AZ176" s="464">
        <f t="shared" si="29"/>
        <v>30.73</v>
      </c>
      <c r="BA176" s="464">
        <f t="shared" si="28"/>
        <v>0</v>
      </c>
    </row>
    <row r="177" spans="1:191" s="562" customFormat="1" ht="42.75" customHeight="1" x14ac:dyDescent="0.2">
      <c r="A177" s="480">
        <v>17</v>
      </c>
      <c r="B177" s="482" t="s">
        <v>235</v>
      </c>
      <c r="C177" s="430" t="s">
        <v>1213</v>
      </c>
      <c r="D177" s="430" t="s">
        <v>1244</v>
      </c>
      <c r="E177" s="516">
        <f t="shared" ref="E177:E211" si="30">I177</f>
        <v>7.0000000000000007E-2</v>
      </c>
      <c r="F177" s="513">
        <v>0</v>
      </c>
      <c r="G177" s="513"/>
      <c r="H177" s="513"/>
      <c r="I177" s="513">
        <v>7.0000000000000007E-2</v>
      </c>
      <c r="J177" s="724"/>
      <c r="K177" s="724"/>
      <c r="L177" s="581">
        <v>0.06</v>
      </c>
      <c r="M177" s="530"/>
      <c r="N177" s="571"/>
      <c r="O177" s="571"/>
      <c r="P177" s="571"/>
      <c r="Q177" s="571"/>
      <c r="R177" s="530"/>
      <c r="S177" s="530"/>
      <c r="T177" s="530"/>
      <c r="U177" s="530"/>
      <c r="V177" s="530"/>
      <c r="W177" s="530"/>
      <c r="X177" s="530"/>
      <c r="Y177" s="530"/>
      <c r="Z177" s="485">
        <v>0</v>
      </c>
      <c r="AA177" s="461"/>
      <c r="AB177" s="461"/>
      <c r="AC177" s="530"/>
      <c r="AD177" s="530"/>
      <c r="AE177" s="530"/>
      <c r="AF177" s="530"/>
      <c r="AG177" s="530"/>
      <c r="AH177" s="530"/>
      <c r="AI177" s="530"/>
      <c r="AJ177" s="530"/>
      <c r="AK177" s="530"/>
      <c r="AL177" s="530"/>
      <c r="AM177" s="530"/>
      <c r="AN177" s="530"/>
      <c r="AO177" s="530"/>
      <c r="AP177" s="530"/>
      <c r="AQ177" s="530"/>
      <c r="AR177" s="530"/>
      <c r="AS177" s="530"/>
      <c r="AT177" s="530"/>
      <c r="AU177" s="530"/>
      <c r="AV177" s="527"/>
      <c r="AW177" s="562">
        <v>27</v>
      </c>
      <c r="AX177" s="464">
        <v>14</v>
      </c>
      <c r="AZ177" s="464">
        <f t="shared" si="29"/>
        <v>7.0000000000000007E-2</v>
      </c>
      <c r="BA177" s="464">
        <f t="shared" si="28"/>
        <v>0</v>
      </c>
    </row>
    <row r="178" spans="1:191" s="562" customFormat="1" ht="36" x14ac:dyDescent="0.2">
      <c r="A178" s="480">
        <v>18</v>
      </c>
      <c r="B178" s="482" t="s">
        <v>1225</v>
      </c>
      <c r="C178" s="430" t="s">
        <v>1200</v>
      </c>
      <c r="D178" s="430" t="s">
        <v>1244</v>
      </c>
      <c r="E178" s="516">
        <f t="shared" si="30"/>
        <v>0.18</v>
      </c>
      <c r="F178" s="513">
        <v>0</v>
      </c>
      <c r="G178" s="513"/>
      <c r="H178" s="513"/>
      <c r="I178" s="513">
        <f t="shared" ref="I178:I191" si="31">SUM(L178:AV178)</f>
        <v>0.18</v>
      </c>
      <c r="J178" s="724"/>
      <c r="K178" s="724"/>
      <c r="L178" s="534"/>
      <c r="M178" s="535">
        <v>0.18</v>
      </c>
      <c r="N178" s="571"/>
      <c r="O178" s="571"/>
      <c r="P178" s="571"/>
      <c r="Q178" s="571"/>
      <c r="R178" s="530"/>
      <c r="S178" s="530"/>
      <c r="T178" s="530"/>
      <c r="U178" s="530"/>
      <c r="V178" s="530"/>
      <c r="W178" s="530"/>
      <c r="X178" s="530"/>
      <c r="Y178" s="530"/>
      <c r="Z178" s="485">
        <v>0</v>
      </c>
      <c r="AA178" s="461"/>
      <c r="AB178" s="461"/>
      <c r="AC178" s="530"/>
      <c r="AD178" s="530"/>
      <c r="AE178" s="530"/>
      <c r="AF178" s="530"/>
      <c r="AG178" s="530"/>
      <c r="AH178" s="530"/>
      <c r="AI178" s="530"/>
      <c r="AJ178" s="530"/>
      <c r="AK178" s="530"/>
      <c r="AL178" s="530"/>
      <c r="AM178" s="530"/>
      <c r="AN178" s="530"/>
      <c r="AO178" s="530"/>
      <c r="AP178" s="530"/>
      <c r="AQ178" s="530"/>
      <c r="AR178" s="530"/>
      <c r="AS178" s="530"/>
      <c r="AT178" s="535"/>
      <c r="AU178" s="535"/>
      <c r="AV178" s="668"/>
      <c r="AX178" s="464">
        <v>15</v>
      </c>
      <c r="AZ178" s="464">
        <f t="shared" si="29"/>
        <v>0.18</v>
      </c>
      <c r="BA178" s="464">
        <f t="shared" si="28"/>
        <v>0</v>
      </c>
    </row>
    <row r="179" spans="1:191" s="562" customFormat="1" ht="36" x14ac:dyDescent="0.2">
      <c r="A179" s="480">
        <v>19</v>
      </c>
      <c r="B179" s="482" t="s">
        <v>88</v>
      </c>
      <c r="C179" s="430" t="s">
        <v>1213</v>
      </c>
      <c r="D179" s="430" t="s">
        <v>1244</v>
      </c>
      <c r="E179" s="516">
        <f t="shared" si="30"/>
        <v>0.5</v>
      </c>
      <c r="F179" s="513">
        <v>0</v>
      </c>
      <c r="G179" s="513"/>
      <c r="H179" s="513"/>
      <c r="I179" s="513">
        <f t="shared" si="31"/>
        <v>0.5</v>
      </c>
      <c r="J179" s="724"/>
      <c r="K179" s="724"/>
      <c r="L179" s="581">
        <v>0.2</v>
      </c>
      <c r="M179" s="530"/>
      <c r="N179" s="571">
        <v>0.3</v>
      </c>
      <c r="O179" s="571"/>
      <c r="P179" s="571"/>
      <c r="Q179" s="571"/>
      <c r="R179" s="530"/>
      <c r="S179" s="530"/>
      <c r="T179" s="530"/>
      <c r="U179" s="530"/>
      <c r="V179" s="530"/>
      <c r="W179" s="530"/>
      <c r="X179" s="530"/>
      <c r="Y179" s="530"/>
      <c r="Z179" s="485">
        <v>0</v>
      </c>
      <c r="AA179" s="461"/>
      <c r="AB179" s="461"/>
      <c r="AC179" s="530"/>
      <c r="AD179" s="530"/>
      <c r="AE179" s="530"/>
      <c r="AF179" s="530"/>
      <c r="AG179" s="530"/>
      <c r="AH179" s="530"/>
      <c r="AI179" s="530"/>
      <c r="AJ179" s="530"/>
      <c r="AK179" s="530"/>
      <c r="AL179" s="530"/>
      <c r="AM179" s="530"/>
      <c r="AN179" s="530"/>
      <c r="AO179" s="530"/>
      <c r="AP179" s="530"/>
      <c r="AQ179" s="530"/>
      <c r="AR179" s="530"/>
      <c r="AS179" s="530"/>
      <c r="AT179" s="530"/>
      <c r="AU179" s="530"/>
      <c r="AV179" s="527"/>
      <c r="AX179" s="464">
        <v>16</v>
      </c>
      <c r="AZ179" s="464">
        <f t="shared" si="29"/>
        <v>0.5</v>
      </c>
      <c r="BA179" s="464">
        <f t="shared" si="28"/>
        <v>0</v>
      </c>
    </row>
    <row r="180" spans="1:191" ht="42" customHeight="1" x14ac:dyDescent="0.2">
      <c r="A180" s="480">
        <v>20</v>
      </c>
      <c r="B180" s="429" t="s">
        <v>199</v>
      </c>
      <c r="C180" s="429" t="s">
        <v>110</v>
      </c>
      <c r="D180" s="429" t="s">
        <v>1251</v>
      </c>
      <c r="E180" s="516">
        <f t="shared" si="30"/>
        <v>0.4</v>
      </c>
      <c r="F180" s="513">
        <v>0</v>
      </c>
      <c r="G180" s="513"/>
      <c r="H180" s="513"/>
      <c r="I180" s="513">
        <f t="shared" si="31"/>
        <v>0.4</v>
      </c>
      <c r="J180" s="724"/>
      <c r="K180" s="724"/>
      <c r="L180" s="593"/>
      <c r="M180" s="594"/>
      <c r="N180" s="594">
        <v>0.4</v>
      </c>
      <c r="O180" s="594"/>
      <c r="P180" s="594"/>
      <c r="Q180" s="594"/>
      <c r="R180" s="594"/>
      <c r="S180" s="594"/>
      <c r="T180" s="594"/>
      <c r="U180" s="594"/>
      <c r="V180" s="594"/>
      <c r="W180" s="594"/>
      <c r="X180" s="594"/>
      <c r="Y180" s="594"/>
      <c r="Z180" s="485">
        <v>0</v>
      </c>
      <c r="AA180" s="461"/>
      <c r="AB180" s="461"/>
      <c r="AC180" s="594"/>
      <c r="AD180" s="594"/>
      <c r="AE180" s="594"/>
      <c r="AF180" s="594"/>
      <c r="AG180" s="594"/>
      <c r="AH180" s="594"/>
      <c r="AI180" s="594"/>
      <c r="AJ180" s="594"/>
      <c r="AK180" s="594"/>
      <c r="AL180" s="594"/>
      <c r="AM180" s="594"/>
      <c r="AN180" s="594"/>
      <c r="AO180" s="594"/>
      <c r="AP180" s="594"/>
      <c r="AQ180" s="594"/>
      <c r="AR180" s="594"/>
      <c r="AS180" s="594"/>
      <c r="AT180" s="594"/>
      <c r="AU180" s="594"/>
      <c r="AV180" s="669"/>
      <c r="AX180" s="464">
        <v>18</v>
      </c>
      <c r="AZ180" s="464">
        <f t="shared" si="29"/>
        <v>0.4</v>
      </c>
      <c r="BA180" s="464">
        <f t="shared" si="28"/>
        <v>0</v>
      </c>
    </row>
    <row r="181" spans="1:191" ht="42" customHeight="1" x14ac:dyDescent="0.2">
      <c r="A181" s="480">
        <v>21</v>
      </c>
      <c r="B181" s="429" t="s">
        <v>66</v>
      </c>
      <c r="C181" s="429" t="s">
        <v>111</v>
      </c>
      <c r="D181" s="429" t="s">
        <v>1251</v>
      </c>
      <c r="E181" s="516">
        <f t="shared" si="30"/>
        <v>2.7199999999999998</v>
      </c>
      <c r="F181" s="513">
        <v>0</v>
      </c>
      <c r="G181" s="513"/>
      <c r="H181" s="513"/>
      <c r="I181" s="513">
        <f t="shared" si="31"/>
        <v>2.7199999999999998</v>
      </c>
      <c r="J181" s="724"/>
      <c r="K181" s="724"/>
      <c r="L181" s="593">
        <v>0.39</v>
      </c>
      <c r="M181" s="594"/>
      <c r="N181" s="594">
        <v>0.72</v>
      </c>
      <c r="O181" s="594"/>
      <c r="P181" s="594"/>
      <c r="Q181" s="594"/>
      <c r="R181" s="594"/>
      <c r="S181" s="594"/>
      <c r="T181" s="594"/>
      <c r="U181" s="594"/>
      <c r="V181" s="594"/>
      <c r="W181" s="594"/>
      <c r="X181" s="594"/>
      <c r="Y181" s="594"/>
      <c r="Z181" s="485">
        <v>0</v>
      </c>
      <c r="AA181" s="461"/>
      <c r="AB181" s="461"/>
      <c r="AC181" s="594"/>
      <c r="AD181" s="594"/>
      <c r="AE181" s="594"/>
      <c r="AF181" s="594"/>
      <c r="AG181" s="594"/>
      <c r="AH181" s="594"/>
      <c r="AI181" s="594"/>
      <c r="AJ181" s="594"/>
      <c r="AK181" s="594"/>
      <c r="AL181" s="594"/>
      <c r="AM181" s="594"/>
      <c r="AN181" s="594"/>
      <c r="AO181" s="594"/>
      <c r="AP181" s="594"/>
      <c r="AQ181" s="594"/>
      <c r="AR181" s="594"/>
      <c r="AS181" s="594"/>
      <c r="AT181" s="594">
        <v>1.61</v>
      </c>
      <c r="AU181" s="594"/>
      <c r="AV181" s="669"/>
      <c r="AX181" s="464">
        <v>19</v>
      </c>
      <c r="AZ181" s="464">
        <f t="shared" si="29"/>
        <v>2.7199999999999998</v>
      </c>
      <c r="BA181" s="464">
        <f t="shared" si="28"/>
        <v>0</v>
      </c>
    </row>
    <row r="182" spans="1:191" ht="42" customHeight="1" x14ac:dyDescent="0.2">
      <c r="A182" s="480">
        <v>22</v>
      </c>
      <c r="B182" s="429" t="s">
        <v>1003</v>
      </c>
      <c r="C182" s="429" t="s">
        <v>111</v>
      </c>
      <c r="D182" s="429" t="s">
        <v>1251</v>
      </c>
      <c r="E182" s="516">
        <f t="shared" si="30"/>
        <v>1.07</v>
      </c>
      <c r="F182" s="513">
        <v>0</v>
      </c>
      <c r="G182" s="513"/>
      <c r="H182" s="513"/>
      <c r="I182" s="513">
        <f t="shared" si="31"/>
        <v>1.07</v>
      </c>
      <c r="J182" s="724"/>
      <c r="K182" s="724"/>
      <c r="L182" s="593"/>
      <c r="M182" s="594"/>
      <c r="N182" s="594"/>
      <c r="O182" s="594"/>
      <c r="P182" s="594"/>
      <c r="Q182" s="594"/>
      <c r="R182" s="594"/>
      <c r="S182" s="594"/>
      <c r="T182" s="594"/>
      <c r="U182" s="594"/>
      <c r="V182" s="594"/>
      <c r="W182" s="594"/>
      <c r="X182" s="594"/>
      <c r="Y182" s="594"/>
      <c r="Z182" s="485">
        <v>0</v>
      </c>
      <c r="AA182" s="461"/>
      <c r="AB182" s="461"/>
      <c r="AC182" s="594"/>
      <c r="AD182" s="594"/>
      <c r="AE182" s="594"/>
      <c r="AF182" s="594"/>
      <c r="AG182" s="594"/>
      <c r="AH182" s="594"/>
      <c r="AI182" s="594"/>
      <c r="AJ182" s="594"/>
      <c r="AK182" s="594"/>
      <c r="AL182" s="594"/>
      <c r="AM182" s="594"/>
      <c r="AN182" s="594"/>
      <c r="AO182" s="594"/>
      <c r="AP182" s="594"/>
      <c r="AQ182" s="594"/>
      <c r="AR182" s="594"/>
      <c r="AS182" s="594"/>
      <c r="AT182" s="594">
        <v>1.07</v>
      </c>
      <c r="AU182" s="594"/>
      <c r="AV182" s="669"/>
      <c r="AX182" s="464">
        <v>20</v>
      </c>
      <c r="AZ182" s="464">
        <f t="shared" si="29"/>
        <v>1.07</v>
      </c>
      <c r="BA182" s="464">
        <f t="shared" si="28"/>
        <v>0</v>
      </c>
    </row>
    <row r="183" spans="1:191" ht="42" customHeight="1" x14ac:dyDescent="0.2">
      <c r="A183" s="480">
        <v>23</v>
      </c>
      <c r="B183" s="429" t="s">
        <v>1299</v>
      </c>
      <c r="C183" s="429" t="s">
        <v>111</v>
      </c>
      <c r="D183" s="429" t="s">
        <v>1251</v>
      </c>
      <c r="E183" s="516">
        <f t="shared" si="30"/>
        <v>0.73</v>
      </c>
      <c r="F183" s="513">
        <v>0</v>
      </c>
      <c r="G183" s="513"/>
      <c r="H183" s="513"/>
      <c r="I183" s="513">
        <f t="shared" si="31"/>
        <v>0.73</v>
      </c>
      <c r="J183" s="724"/>
      <c r="K183" s="724"/>
      <c r="L183" s="593"/>
      <c r="M183" s="594"/>
      <c r="N183" s="594"/>
      <c r="O183" s="594"/>
      <c r="P183" s="594"/>
      <c r="Q183" s="594"/>
      <c r="R183" s="594"/>
      <c r="S183" s="594"/>
      <c r="T183" s="594"/>
      <c r="U183" s="594"/>
      <c r="V183" s="594"/>
      <c r="W183" s="594"/>
      <c r="X183" s="594"/>
      <c r="Y183" s="594"/>
      <c r="Z183" s="485">
        <v>0</v>
      </c>
      <c r="AA183" s="461"/>
      <c r="AB183" s="461"/>
      <c r="AC183" s="594"/>
      <c r="AD183" s="594"/>
      <c r="AE183" s="594"/>
      <c r="AF183" s="594"/>
      <c r="AG183" s="594"/>
      <c r="AH183" s="594"/>
      <c r="AI183" s="594"/>
      <c r="AJ183" s="594"/>
      <c r="AK183" s="594"/>
      <c r="AL183" s="594"/>
      <c r="AM183" s="594"/>
      <c r="AN183" s="594"/>
      <c r="AO183" s="594"/>
      <c r="AP183" s="594"/>
      <c r="AQ183" s="594"/>
      <c r="AR183" s="594"/>
      <c r="AS183" s="594"/>
      <c r="AT183" s="594">
        <v>0.73</v>
      </c>
      <c r="AU183" s="594"/>
      <c r="AV183" s="669"/>
      <c r="AX183" s="464">
        <v>21</v>
      </c>
      <c r="AZ183" s="464">
        <f t="shared" si="29"/>
        <v>0.73</v>
      </c>
      <c r="BA183" s="464">
        <f t="shared" si="28"/>
        <v>0</v>
      </c>
    </row>
    <row r="184" spans="1:191" ht="42.75" customHeight="1" x14ac:dyDescent="0.2">
      <c r="A184" s="480">
        <v>24</v>
      </c>
      <c r="B184" s="429" t="s">
        <v>30</v>
      </c>
      <c r="C184" s="429" t="s">
        <v>111</v>
      </c>
      <c r="D184" s="429" t="s">
        <v>1251</v>
      </c>
      <c r="E184" s="516">
        <f t="shared" si="30"/>
        <v>0.14000000000000001</v>
      </c>
      <c r="F184" s="513">
        <v>0</v>
      </c>
      <c r="G184" s="513"/>
      <c r="H184" s="513"/>
      <c r="I184" s="513">
        <f t="shared" si="31"/>
        <v>0.14000000000000001</v>
      </c>
      <c r="J184" s="724"/>
      <c r="K184" s="724">
        <v>37</v>
      </c>
      <c r="L184" s="593"/>
      <c r="M184" s="594"/>
      <c r="N184" s="594"/>
      <c r="O184" s="594"/>
      <c r="P184" s="594"/>
      <c r="Q184" s="594"/>
      <c r="R184" s="594"/>
      <c r="S184" s="594"/>
      <c r="T184" s="594"/>
      <c r="U184" s="594"/>
      <c r="V184" s="594"/>
      <c r="W184" s="594"/>
      <c r="X184" s="594"/>
      <c r="Y184" s="594"/>
      <c r="Z184" s="485">
        <v>0</v>
      </c>
      <c r="AA184" s="461"/>
      <c r="AB184" s="461"/>
      <c r="AC184" s="594"/>
      <c r="AD184" s="594"/>
      <c r="AE184" s="594"/>
      <c r="AF184" s="594"/>
      <c r="AG184" s="594"/>
      <c r="AH184" s="594"/>
      <c r="AI184" s="594"/>
      <c r="AJ184" s="594"/>
      <c r="AK184" s="594"/>
      <c r="AL184" s="594"/>
      <c r="AM184" s="594"/>
      <c r="AN184" s="594"/>
      <c r="AO184" s="594"/>
      <c r="AP184" s="594"/>
      <c r="AQ184" s="594"/>
      <c r="AR184" s="594"/>
      <c r="AS184" s="594"/>
      <c r="AT184" s="594">
        <v>0.14000000000000001</v>
      </c>
      <c r="AU184" s="594"/>
      <c r="AV184" s="669"/>
      <c r="AW184" s="464">
        <v>28</v>
      </c>
      <c r="AX184" s="464">
        <v>22</v>
      </c>
      <c r="AZ184" s="464">
        <f t="shared" si="29"/>
        <v>0.14000000000000001</v>
      </c>
      <c r="BA184" s="464">
        <f t="shared" si="28"/>
        <v>0</v>
      </c>
    </row>
    <row r="185" spans="1:191" ht="45" customHeight="1" x14ac:dyDescent="0.2">
      <c r="A185" s="480">
        <v>25</v>
      </c>
      <c r="B185" s="429" t="s">
        <v>1004</v>
      </c>
      <c r="C185" s="429" t="s">
        <v>111</v>
      </c>
      <c r="D185" s="429" t="s">
        <v>1251</v>
      </c>
      <c r="E185" s="516">
        <f>I185</f>
        <v>0.5</v>
      </c>
      <c r="F185" s="513">
        <v>0</v>
      </c>
      <c r="G185" s="513"/>
      <c r="H185" s="513"/>
      <c r="I185" s="513">
        <f>SUM(L185:AV185)</f>
        <v>0.5</v>
      </c>
      <c r="J185" s="724"/>
      <c r="K185" s="724"/>
      <c r="L185" s="593"/>
      <c r="M185" s="594"/>
      <c r="N185" s="594"/>
      <c r="O185" s="594"/>
      <c r="P185" s="594"/>
      <c r="Q185" s="594"/>
      <c r="R185" s="594"/>
      <c r="S185" s="594"/>
      <c r="T185" s="594"/>
      <c r="U185" s="594"/>
      <c r="V185" s="594"/>
      <c r="W185" s="594"/>
      <c r="X185" s="594"/>
      <c r="Y185" s="594"/>
      <c r="Z185" s="485">
        <v>0</v>
      </c>
      <c r="AA185" s="461"/>
      <c r="AB185" s="461"/>
      <c r="AC185" s="594"/>
      <c r="AD185" s="594"/>
      <c r="AE185" s="594"/>
      <c r="AF185" s="594"/>
      <c r="AG185" s="594"/>
      <c r="AH185" s="594"/>
      <c r="AI185" s="594"/>
      <c r="AJ185" s="594"/>
      <c r="AK185" s="594"/>
      <c r="AL185" s="594"/>
      <c r="AM185" s="594"/>
      <c r="AN185" s="594"/>
      <c r="AO185" s="594"/>
      <c r="AP185" s="594"/>
      <c r="AQ185" s="594"/>
      <c r="AR185" s="594"/>
      <c r="AS185" s="594"/>
      <c r="AT185" s="594">
        <v>0.5</v>
      </c>
      <c r="AU185" s="594"/>
      <c r="AV185" s="669"/>
      <c r="AX185" s="464">
        <v>26</v>
      </c>
      <c r="AZ185" s="464">
        <f t="shared" si="29"/>
        <v>0.5</v>
      </c>
      <c r="BA185" s="464">
        <f t="shared" si="28"/>
        <v>0</v>
      </c>
    </row>
    <row r="186" spans="1:191" ht="42" customHeight="1" x14ac:dyDescent="0.2">
      <c r="A186" s="480">
        <v>26</v>
      </c>
      <c r="B186" s="429" t="s">
        <v>236</v>
      </c>
      <c r="C186" s="429" t="s">
        <v>111</v>
      </c>
      <c r="D186" s="429" t="s">
        <v>1251</v>
      </c>
      <c r="E186" s="516">
        <f>I186</f>
        <v>0.51</v>
      </c>
      <c r="F186" s="513">
        <v>0</v>
      </c>
      <c r="G186" s="513"/>
      <c r="H186" s="513"/>
      <c r="I186" s="513">
        <f>SUM(L186:AV186)</f>
        <v>0.51</v>
      </c>
      <c r="J186" s="724"/>
      <c r="K186" s="724"/>
      <c r="L186" s="593"/>
      <c r="M186" s="594"/>
      <c r="N186" s="594"/>
      <c r="O186" s="594"/>
      <c r="P186" s="594"/>
      <c r="Q186" s="594"/>
      <c r="R186" s="594"/>
      <c r="S186" s="594"/>
      <c r="T186" s="594"/>
      <c r="U186" s="594"/>
      <c r="V186" s="594"/>
      <c r="W186" s="594"/>
      <c r="X186" s="594"/>
      <c r="Y186" s="594"/>
      <c r="Z186" s="485">
        <v>0</v>
      </c>
      <c r="AA186" s="461"/>
      <c r="AB186" s="461"/>
      <c r="AC186" s="594"/>
      <c r="AD186" s="594"/>
      <c r="AE186" s="594"/>
      <c r="AF186" s="594"/>
      <c r="AG186" s="594"/>
      <c r="AH186" s="594"/>
      <c r="AI186" s="594"/>
      <c r="AJ186" s="594"/>
      <c r="AK186" s="594"/>
      <c r="AL186" s="594"/>
      <c r="AM186" s="594"/>
      <c r="AN186" s="594"/>
      <c r="AO186" s="594"/>
      <c r="AP186" s="594"/>
      <c r="AQ186" s="594"/>
      <c r="AR186" s="594"/>
      <c r="AS186" s="594"/>
      <c r="AT186" s="594">
        <v>0.51</v>
      </c>
      <c r="AU186" s="594"/>
      <c r="AV186" s="669"/>
      <c r="AX186" s="464">
        <v>27</v>
      </c>
      <c r="AZ186" s="464">
        <f t="shared" si="29"/>
        <v>0.51</v>
      </c>
      <c r="BA186" s="464">
        <f t="shared" si="28"/>
        <v>0</v>
      </c>
    </row>
    <row r="187" spans="1:191" ht="42" customHeight="1" x14ac:dyDescent="0.2">
      <c r="A187" s="480">
        <v>27</v>
      </c>
      <c r="B187" s="429" t="s">
        <v>153</v>
      </c>
      <c r="C187" s="429" t="s">
        <v>111</v>
      </c>
      <c r="D187" s="429" t="s">
        <v>1251</v>
      </c>
      <c r="E187" s="516">
        <f>I187</f>
        <v>0.71</v>
      </c>
      <c r="F187" s="513">
        <v>0</v>
      </c>
      <c r="G187" s="513"/>
      <c r="H187" s="513"/>
      <c r="I187" s="513">
        <f>SUM(L187:AV187)</f>
        <v>0.71</v>
      </c>
      <c r="J187" s="724"/>
      <c r="K187" s="724"/>
      <c r="L187" s="593"/>
      <c r="M187" s="594"/>
      <c r="N187" s="594"/>
      <c r="O187" s="594"/>
      <c r="P187" s="594"/>
      <c r="Q187" s="594"/>
      <c r="R187" s="594"/>
      <c r="S187" s="594"/>
      <c r="T187" s="594"/>
      <c r="U187" s="594"/>
      <c r="V187" s="594"/>
      <c r="W187" s="594"/>
      <c r="X187" s="594"/>
      <c r="Y187" s="594"/>
      <c r="Z187" s="485">
        <v>0</v>
      </c>
      <c r="AA187" s="461"/>
      <c r="AB187" s="461"/>
      <c r="AC187" s="594"/>
      <c r="AD187" s="594"/>
      <c r="AE187" s="594"/>
      <c r="AF187" s="594"/>
      <c r="AG187" s="594"/>
      <c r="AH187" s="594"/>
      <c r="AI187" s="594"/>
      <c r="AJ187" s="594"/>
      <c r="AK187" s="594"/>
      <c r="AL187" s="594"/>
      <c r="AM187" s="594"/>
      <c r="AN187" s="594"/>
      <c r="AO187" s="594"/>
      <c r="AP187" s="594"/>
      <c r="AQ187" s="594"/>
      <c r="AR187" s="594"/>
      <c r="AS187" s="594"/>
      <c r="AT187" s="594">
        <v>0.71</v>
      </c>
      <c r="AU187" s="594"/>
      <c r="AV187" s="669"/>
      <c r="AX187" s="464">
        <v>28</v>
      </c>
      <c r="AZ187" s="464">
        <f t="shared" si="29"/>
        <v>0.71</v>
      </c>
      <c r="BA187" s="464">
        <f t="shared" si="28"/>
        <v>0</v>
      </c>
    </row>
    <row r="188" spans="1:191" ht="80.25" customHeight="1" x14ac:dyDescent="0.2">
      <c r="A188" s="480">
        <v>28</v>
      </c>
      <c r="B188" s="429" t="s">
        <v>200</v>
      </c>
      <c r="C188" s="429" t="s">
        <v>112</v>
      </c>
      <c r="D188" s="429" t="s">
        <v>1251</v>
      </c>
      <c r="E188" s="516">
        <f t="shared" si="30"/>
        <v>0.35</v>
      </c>
      <c r="F188" s="513">
        <v>0</v>
      </c>
      <c r="G188" s="513"/>
      <c r="H188" s="513"/>
      <c r="I188" s="513">
        <f t="shared" si="31"/>
        <v>0.35</v>
      </c>
      <c r="J188" s="724"/>
      <c r="K188" s="724">
        <v>38</v>
      </c>
      <c r="L188" s="593"/>
      <c r="M188" s="594"/>
      <c r="N188" s="594"/>
      <c r="O188" s="594"/>
      <c r="P188" s="594"/>
      <c r="Q188" s="594"/>
      <c r="R188" s="594"/>
      <c r="S188" s="594"/>
      <c r="T188" s="594"/>
      <c r="U188" s="594"/>
      <c r="V188" s="594"/>
      <c r="W188" s="594"/>
      <c r="X188" s="594"/>
      <c r="Y188" s="594"/>
      <c r="Z188" s="485">
        <v>0</v>
      </c>
      <c r="AA188" s="461"/>
      <c r="AB188" s="461"/>
      <c r="AC188" s="594"/>
      <c r="AD188" s="594"/>
      <c r="AE188" s="594"/>
      <c r="AF188" s="594"/>
      <c r="AG188" s="594"/>
      <c r="AH188" s="594"/>
      <c r="AI188" s="594"/>
      <c r="AJ188" s="594"/>
      <c r="AK188" s="594"/>
      <c r="AL188" s="594"/>
      <c r="AM188" s="594"/>
      <c r="AN188" s="594"/>
      <c r="AO188" s="594"/>
      <c r="AP188" s="594"/>
      <c r="AQ188" s="594"/>
      <c r="AR188" s="594"/>
      <c r="AS188" s="594"/>
      <c r="AT188" s="594">
        <v>0.35</v>
      </c>
      <c r="AU188" s="594"/>
      <c r="AV188" s="669"/>
      <c r="AW188" s="464">
        <v>29</v>
      </c>
      <c r="AX188" s="464">
        <v>23</v>
      </c>
      <c r="AZ188" s="464">
        <f t="shared" si="29"/>
        <v>0.35</v>
      </c>
      <c r="BA188" s="464">
        <f t="shared" si="28"/>
        <v>0</v>
      </c>
    </row>
    <row r="189" spans="1:191" ht="36" x14ac:dyDescent="0.2">
      <c r="A189" s="480">
        <v>29</v>
      </c>
      <c r="B189" s="429" t="s">
        <v>201</v>
      </c>
      <c r="C189" s="429" t="s">
        <v>113</v>
      </c>
      <c r="D189" s="429" t="s">
        <v>1251</v>
      </c>
      <c r="E189" s="516">
        <f t="shared" si="30"/>
        <v>0.2</v>
      </c>
      <c r="F189" s="513">
        <v>0</v>
      </c>
      <c r="G189" s="513"/>
      <c r="H189" s="513"/>
      <c r="I189" s="513">
        <f t="shared" si="31"/>
        <v>0.2</v>
      </c>
      <c r="J189" s="724"/>
      <c r="K189" s="724"/>
      <c r="L189" s="593"/>
      <c r="M189" s="594">
        <v>0.2</v>
      </c>
      <c r="N189" s="594"/>
      <c r="O189" s="594"/>
      <c r="P189" s="594"/>
      <c r="Q189" s="594"/>
      <c r="R189" s="594"/>
      <c r="S189" s="594"/>
      <c r="T189" s="594"/>
      <c r="U189" s="594"/>
      <c r="V189" s="594"/>
      <c r="W189" s="594"/>
      <c r="X189" s="594"/>
      <c r="Y189" s="594"/>
      <c r="Z189" s="485">
        <v>0</v>
      </c>
      <c r="AA189" s="461"/>
      <c r="AB189" s="461"/>
      <c r="AC189" s="594"/>
      <c r="AD189" s="594"/>
      <c r="AE189" s="594"/>
      <c r="AF189" s="594"/>
      <c r="AG189" s="594"/>
      <c r="AH189" s="594"/>
      <c r="AI189" s="594"/>
      <c r="AJ189" s="594"/>
      <c r="AK189" s="594"/>
      <c r="AL189" s="594"/>
      <c r="AM189" s="594"/>
      <c r="AN189" s="594"/>
      <c r="AO189" s="594"/>
      <c r="AP189" s="594"/>
      <c r="AQ189" s="594"/>
      <c r="AR189" s="594"/>
      <c r="AS189" s="594"/>
      <c r="AT189" s="594"/>
      <c r="AU189" s="594"/>
      <c r="AV189" s="669"/>
      <c r="AX189" s="464">
        <v>25</v>
      </c>
      <c r="AZ189" s="464">
        <f t="shared" si="29"/>
        <v>0.2</v>
      </c>
      <c r="BA189" s="464">
        <f t="shared" si="28"/>
        <v>0</v>
      </c>
    </row>
    <row r="190" spans="1:191" s="531" customFormat="1" ht="42.75" customHeight="1" x14ac:dyDescent="0.2">
      <c r="A190" s="480">
        <v>30</v>
      </c>
      <c r="B190" s="430" t="s">
        <v>1300</v>
      </c>
      <c r="C190" s="430" t="s">
        <v>75</v>
      </c>
      <c r="D190" s="480" t="s">
        <v>1245</v>
      </c>
      <c r="E190" s="516">
        <f t="shared" si="30"/>
        <v>0.1</v>
      </c>
      <c r="F190" s="513">
        <v>0</v>
      </c>
      <c r="G190" s="513"/>
      <c r="H190" s="513"/>
      <c r="I190" s="513">
        <f t="shared" si="31"/>
        <v>0.1</v>
      </c>
      <c r="J190" s="724"/>
      <c r="K190" s="724"/>
      <c r="L190" s="595">
        <v>0.1</v>
      </c>
      <c r="M190" s="596"/>
      <c r="N190" s="465"/>
      <c r="O190" s="596"/>
      <c r="P190" s="596"/>
      <c r="Q190" s="596"/>
      <c r="R190" s="596"/>
      <c r="S190" s="596"/>
      <c r="T190" s="596"/>
      <c r="U190" s="596"/>
      <c r="V190" s="596"/>
      <c r="W190" s="596"/>
      <c r="X190" s="596"/>
      <c r="Y190" s="596"/>
      <c r="Z190" s="485">
        <v>0</v>
      </c>
      <c r="AA190" s="461"/>
      <c r="AB190" s="461"/>
      <c r="AC190" s="596"/>
      <c r="AD190" s="596"/>
      <c r="AE190" s="596"/>
      <c r="AF190" s="596"/>
      <c r="AG190" s="596"/>
      <c r="AH190" s="596"/>
      <c r="AI190" s="596"/>
      <c r="AJ190" s="596"/>
      <c r="AK190" s="596"/>
      <c r="AL190" s="596"/>
      <c r="AM190" s="596"/>
      <c r="AN190" s="596"/>
      <c r="AO190" s="596"/>
      <c r="AP190" s="596"/>
      <c r="AQ190" s="596"/>
      <c r="AR190" s="596"/>
      <c r="AS190" s="596"/>
      <c r="AT190" s="596"/>
      <c r="AU190" s="596"/>
      <c r="AV190" s="590"/>
      <c r="AX190" s="464">
        <v>29</v>
      </c>
      <c r="AZ190" s="464">
        <f t="shared" si="29"/>
        <v>0.1</v>
      </c>
      <c r="BA190" s="464">
        <f t="shared" si="28"/>
        <v>0</v>
      </c>
    </row>
    <row r="191" spans="1:191" s="562" customFormat="1" ht="45" customHeight="1" x14ac:dyDescent="0.2">
      <c r="A191" s="480">
        <v>31</v>
      </c>
      <c r="B191" s="430" t="s">
        <v>916</v>
      </c>
      <c r="C191" s="430" t="s">
        <v>889</v>
      </c>
      <c r="D191" s="430" t="s">
        <v>1246</v>
      </c>
      <c r="E191" s="516">
        <f t="shared" si="30"/>
        <v>0.3</v>
      </c>
      <c r="F191" s="513">
        <v>0</v>
      </c>
      <c r="G191" s="432"/>
      <c r="H191" s="432"/>
      <c r="I191" s="513">
        <f t="shared" si="31"/>
        <v>0.3</v>
      </c>
      <c r="J191" s="689"/>
      <c r="K191" s="689"/>
      <c r="L191" s="618"/>
      <c r="M191" s="429"/>
      <c r="N191" s="429"/>
      <c r="O191" s="429"/>
      <c r="P191" s="429"/>
      <c r="Q191" s="429"/>
      <c r="R191" s="429"/>
      <c r="S191" s="429"/>
      <c r="T191" s="429"/>
      <c r="U191" s="429"/>
      <c r="V191" s="429"/>
      <c r="W191" s="429"/>
      <c r="X191" s="429"/>
      <c r="Y191" s="429"/>
      <c r="Z191" s="485">
        <v>0</v>
      </c>
      <c r="AA191" s="485"/>
      <c r="AB191" s="485"/>
      <c r="AC191" s="429"/>
      <c r="AD191" s="429"/>
      <c r="AE191" s="429"/>
      <c r="AF191" s="429"/>
      <c r="AG191" s="429"/>
      <c r="AH191" s="429"/>
      <c r="AI191" s="429"/>
      <c r="AJ191" s="429"/>
      <c r="AK191" s="429"/>
      <c r="AL191" s="429"/>
      <c r="AM191" s="429"/>
      <c r="AN191" s="429"/>
      <c r="AO191" s="429"/>
      <c r="AP191" s="429"/>
      <c r="AQ191" s="429"/>
      <c r="AR191" s="429"/>
      <c r="AS191" s="429"/>
      <c r="AT191" s="429">
        <v>0.3</v>
      </c>
      <c r="AU191" s="429"/>
      <c r="AV191" s="616"/>
      <c r="AW191" s="610"/>
      <c r="AX191" s="464">
        <v>30</v>
      </c>
      <c r="AY191" s="610"/>
      <c r="AZ191" s="464">
        <f t="shared" si="29"/>
        <v>0.3</v>
      </c>
      <c r="BA191" s="464">
        <f t="shared" si="28"/>
        <v>0</v>
      </c>
      <c r="BB191" s="610"/>
      <c r="BC191" s="610"/>
      <c r="BD191" s="610"/>
      <c r="BE191" s="610"/>
      <c r="BF191" s="610"/>
      <c r="BG191" s="610"/>
      <c r="BH191" s="610"/>
      <c r="BI191" s="610"/>
      <c r="BJ191" s="610"/>
      <c r="BK191" s="610"/>
      <c r="BL191" s="610"/>
      <c r="BM191" s="610"/>
      <c r="BN191" s="610"/>
      <c r="BO191" s="610"/>
      <c r="BP191" s="610"/>
      <c r="BQ191" s="610"/>
      <c r="BR191" s="610"/>
      <c r="BS191" s="610"/>
      <c r="BT191" s="610"/>
      <c r="BU191" s="610"/>
      <c r="BV191" s="610"/>
      <c r="BW191" s="610"/>
      <c r="BX191" s="610"/>
      <c r="BY191" s="610"/>
      <c r="BZ191" s="610"/>
      <c r="CA191" s="610"/>
      <c r="CB191" s="610"/>
      <c r="CC191" s="610"/>
      <c r="CD191" s="610"/>
      <c r="CE191" s="610"/>
      <c r="CF191" s="610"/>
      <c r="CG191" s="610"/>
      <c r="CH191" s="610"/>
      <c r="CI191" s="610"/>
      <c r="CJ191" s="610"/>
      <c r="CK191" s="610"/>
      <c r="CL191" s="610"/>
      <c r="CM191" s="610"/>
      <c r="CN191" s="610"/>
      <c r="CO191" s="610"/>
      <c r="CP191" s="610"/>
      <c r="CQ191" s="610"/>
      <c r="CR191" s="610"/>
      <c r="CS191" s="610"/>
      <c r="CT191" s="610"/>
      <c r="CU191" s="610"/>
      <c r="CV191" s="610"/>
      <c r="CW191" s="610"/>
      <c r="CX191" s="610"/>
      <c r="CY191" s="610"/>
      <c r="CZ191" s="610"/>
      <c r="DA191" s="610"/>
      <c r="DB191" s="610"/>
      <c r="DC191" s="610"/>
      <c r="DD191" s="610"/>
      <c r="DE191" s="610"/>
      <c r="DF191" s="610"/>
      <c r="DG191" s="610"/>
      <c r="DH191" s="610"/>
      <c r="DI191" s="610"/>
      <c r="DJ191" s="610"/>
      <c r="DK191" s="610"/>
      <c r="DL191" s="610"/>
      <c r="DM191" s="610"/>
      <c r="DN191" s="610"/>
      <c r="DO191" s="610"/>
      <c r="DP191" s="610"/>
      <c r="DQ191" s="610"/>
      <c r="DR191" s="610"/>
      <c r="DS191" s="610"/>
      <c r="DT191" s="610"/>
      <c r="DU191" s="610"/>
      <c r="DV191" s="610"/>
      <c r="DW191" s="610"/>
      <c r="DX191" s="610"/>
      <c r="DY191" s="610"/>
      <c r="DZ191" s="610"/>
      <c r="EA191" s="610"/>
      <c r="EB191" s="610"/>
      <c r="EC191" s="610"/>
      <c r="ED191" s="610"/>
      <c r="EE191" s="610"/>
      <c r="EF191" s="610"/>
      <c r="EG191" s="610"/>
      <c r="EH191" s="610"/>
      <c r="EI191" s="610"/>
      <c r="EJ191" s="610"/>
      <c r="EK191" s="610"/>
      <c r="EL191" s="610"/>
      <c r="EM191" s="610"/>
      <c r="EN191" s="610"/>
      <c r="EO191" s="610"/>
      <c r="EP191" s="610"/>
      <c r="EQ191" s="610"/>
      <c r="ER191" s="610"/>
      <c r="ES191" s="610"/>
      <c r="ET191" s="610"/>
      <c r="EU191" s="610"/>
      <c r="EV191" s="610"/>
      <c r="EW191" s="610"/>
      <c r="EX191" s="610"/>
      <c r="EY191" s="610"/>
      <c r="EZ191" s="610"/>
      <c r="FA191" s="610"/>
      <c r="FB191" s="610"/>
      <c r="FC191" s="610"/>
      <c r="FD191" s="610"/>
      <c r="FE191" s="610"/>
      <c r="FF191" s="610"/>
      <c r="FG191" s="610"/>
      <c r="FH191" s="610"/>
      <c r="FI191" s="610"/>
      <c r="FJ191" s="610"/>
      <c r="FK191" s="610"/>
      <c r="FL191" s="610"/>
      <c r="FM191" s="610"/>
      <c r="FN191" s="610"/>
      <c r="FO191" s="610"/>
      <c r="FP191" s="610"/>
      <c r="FQ191" s="610"/>
      <c r="FR191" s="610"/>
      <c r="FS191" s="610"/>
      <c r="FT191" s="610"/>
      <c r="FU191" s="610"/>
      <c r="FV191" s="610"/>
      <c r="FW191" s="610"/>
      <c r="FX191" s="610"/>
      <c r="FY191" s="610"/>
      <c r="FZ191" s="610"/>
      <c r="GA191" s="610"/>
      <c r="GB191" s="610"/>
      <c r="GC191" s="610"/>
      <c r="GD191" s="610"/>
      <c r="GE191" s="610"/>
      <c r="GF191" s="610"/>
      <c r="GG191" s="610"/>
      <c r="GH191" s="610"/>
      <c r="GI191" s="610"/>
    </row>
    <row r="192" spans="1:191" s="562" customFormat="1" ht="45.75" customHeight="1" x14ac:dyDescent="0.2">
      <c r="A192" s="480">
        <v>32</v>
      </c>
      <c r="B192" s="450" t="s">
        <v>202</v>
      </c>
      <c r="C192" s="430" t="s">
        <v>870</v>
      </c>
      <c r="D192" s="430" t="s">
        <v>1246</v>
      </c>
      <c r="E192" s="516">
        <f t="shared" si="30"/>
        <v>1</v>
      </c>
      <c r="F192" s="513">
        <v>0</v>
      </c>
      <c r="G192" s="432"/>
      <c r="H192" s="432"/>
      <c r="I192" s="513">
        <v>1</v>
      </c>
      <c r="J192" s="689"/>
      <c r="K192" s="689"/>
      <c r="L192" s="618"/>
      <c r="M192" s="429"/>
      <c r="N192" s="429"/>
      <c r="O192" s="429"/>
      <c r="P192" s="429"/>
      <c r="Q192" s="429"/>
      <c r="R192" s="429"/>
      <c r="S192" s="429"/>
      <c r="T192" s="429"/>
      <c r="U192" s="429"/>
      <c r="V192" s="429"/>
      <c r="W192" s="429"/>
      <c r="X192" s="429"/>
      <c r="Y192" s="429"/>
      <c r="Z192" s="485">
        <v>0</v>
      </c>
      <c r="AA192" s="485"/>
      <c r="AB192" s="485"/>
      <c r="AC192" s="429"/>
      <c r="AD192" s="429"/>
      <c r="AE192" s="429"/>
      <c r="AF192" s="429"/>
      <c r="AG192" s="429"/>
      <c r="AH192" s="429"/>
      <c r="AI192" s="429"/>
      <c r="AJ192" s="429"/>
      <c r="AK192" s="429"/>
      <c r="AL192" s="429"/>
      <c r="AM192" s="429"/>
      <c r="AN192" s="429"/>
      <c r="AO192" s="429"/>
      <c r="AP192" s="429"/>
      <c r="AQ192" s="429"/>
      <c r="AR192" s="429"/>
      <c r="AS192" s="429"/>
      <c r="AT192" s="429"/>
      <c r="AU192" s="429"/>
      <c r="AV192" s="616"/>
      <c r="AW192" s="610"/>
      <c r="AX192" s="464">
        <v>31</v>
      </c>
      <c r="AY192" s="610"/>
      <c r="AZ192" s="464">
        <f t="shared" si="29"/>
        <v>1</v>
      </c>
      <c r="BA192" s="464">
        <f t="shared" si="28"/>
        <v>0</v>
      </c>
      <c r="BB192" s="610"/>
      <c r="BC192" s="610"/>
      <c r="BD192" s="610"/>
      <c r="BE192" s="610"/>
      <c r="BF192" s="610"/>
      <c r="BG192" s="610"/>
      <c r="BH192" s="610"/>
      <c r="BI192" s="610"/>
      <c r="BJ192" s="610"/>
      <c r="BK192" s="610"/>
      <c r="BL192" s="610"/>
      <c r="BM192" s="610"/>
      <c r="BN192" s="610"/>
      <c r="BO192" s="610"/>
      <c r="BP192" s="610"/>
      <c r="BQ192" s="610"/>
      <c r="BR192" s="610"/>
      <c r="BS192" s="610"/>
      <c r="BT192" s="610"/>
      <c r="BU192" s="610"/>
      <c r="BV192" s="610"/>
      <c r="BW192" s="610"/>
      <c r="BX192" s="610"/>
      <c r="BY192" s="610"/>
      <c r="BZ192" s="610"/>
      <c r="CA192" s="610"/>
      <c r="CB192" s="610"/>
      <c r="CC192" s="610"/>
      <c r="CD192" s="610"/>
      <c r="CE192" s="610"/>
      <c r="CF192" s="610"/>
      <c r="CG192" s="610"/>
      <c r="CH192" s="610"/>
      <c r="CI192" s="610"/>
      <c r="CJ192" s="610"/>
      <c r="CK192" s="610"/>
      <c r="CL192" s="610"/>
      <c r="CM192" s="610"/>
      <c r="CN192" s="610"/>
      <c r="CO192" s="610"/>
      <c r="CP192" s="610"/>
      <c r="CQ192" s="610"/>
      <c r="CR192" s="610"/>
      <c r="CS192" s="610"/>
      <c r="CT192" s="610"/>
      <c r="CU192" s="610"/>
      <c r="CV192" s="610"/>
      <c r="CW192" s="610"/>
      <c r="CX192" s="610"/>
      <c r="CY192" s="610"/>
      <c r="CZ192" s="610"/>
      <c r="DA192" s="610"/>
      <c r="DB192" s="610"/>
      <c r="DC192" s="610"/>
      <c r="DD192" s="610"/>
      <c r="DE192" s="610"/>
      <c r="DF192" s="610"/>
      <c r="DG192" s="610"/>
      <c r="DH192" s="610"/>
      <c r="DI192" s="610"/>
      <c r="DJ192" s="610"/>
      <c r="DK192" s="610"/>
      <c r="DL192" s="610"/>
      <c r="DM192" s="610"/>
      <c r="DN192" s="610"/>
      <c r="DO192" s="610"/>
      <c r="DP192" s="610"/>
      <c r="DQ192" s="610"/>
      <c r="DR192" s="610"/>
      <c r="DS192" s="610"/>
      <c r="DT192" s="610"/>
      <c r="DU192" s="610"/>
      <c r="DV192" s="610"/>
      <c r="DW192" s="610"/>
      <c r="DX192" s="610"/>
      <c r="DY192" s="610"/>
      <c r="DZ192" s="610"/>
      <c r="EA192" s="610"/>
      <c r="EB192" s="610"/>
      <c r="EC192" s="610"/>
      <c r="ED192" s="610"/>
      <c r="EE192" s="610"/>
      <c r="EF192" s="610"/>
      <c r="EG192" s="610"/>
      <c r="EH192" s="610"/>
      <c r="EI192" s="610"/>
      <c r="EJ192" s="610"/>
      <c r="EK192" s="610"/>
      <c r="EL192" s="610"/>
      <c r="EM192" s="610"/>
      <c r="EN192" s="610"/>
      <c r="EO192" s="610"/>
      <c r="EP192" s="610"/>
      <c r="EQ192" s="610"/>
      <c r="ER192" s="610"/>
      <c r="ES192" s="610"/>
      <c r="ET192" s="610"/>
      <c r="EU192" s="610"/>
      <c r="EV192" s="610"/>
      <c r="EW192" s="610"/>
      <c r="EX192" s="610"/>
      <c r="EY192" s="610"/>
      <c r="EZ192" s="610"/>
      <c r="FA192" s="610"/>
      <c r="FB192" s="610"/>
      <c r="FC192" s="610"/>
      <c r="FD192" s="610"/>
      <c r="FE192" s="610"/>
      <c r="FF192" s="610"/>
      <c r="FG192" s="610"/>
      <c r="FH192" s="610"/>
      <c r="FI192" s="610"/>
      <c r="FJ192" s="610"/>
      <c r="FK192" s="610"/>
      <c r="FL192" s="610"/>
      <c r="FM192" s="610"/>
      <c r="FN192" s="610"/>
      <c r="FO192" s="610"/>
      <c r="FP192" s="610"/>
      <c r="FQ192" s="610"/>
      <c r="FR192" s="610"/>
      <c r="FS192" s="610"/>
      <c r="FT192" s="610"/>
      <c r="FU192" s="610"/>
      <c r="FV192" s="610"/>
      <c r="FW192" s="610"/>
      <c r="FX192" s="610"/>
      <c r="FY192" s="610"/>
      <c r="FZ192" s="610"/>
      <c r="GA192" s="610"/>
      <c r="GB192" s="610"/>
      <c r="GC192" s="610"/>
      <c r="GD192" s="610"/>
      <c r="GE192" s="610"/>
      <c r="GF192" s="610"/>
      <c r="GG192" s="610"/>
      <c r="GH192" s="610"/>
      <c r="GI192" s="610"/>
    </row>
    <row r="193" spans="1:61" s="557" customFormat="1" ht="59.25" customHeight="1" x14ac:dyDescent="0.2">
      <c r="A193" s="480">
        <v>33</v>
      </c>
      <c r="B193" s="430" t="s">
        <v>37</v>
      </c>
      <c r="C193" s="429" t="s">
        <v>1276</v>
      </c>
      <c r="D193" s="430" t="s">
        <v>1314</v>
      </c>
      <c r="E193" s="516">
        <f t="shared" si="30"/>
        <v>0.45</v>
      </c>
      <c r="F193" s="513">
        <v>0</v>
      </c>
      <c r="G193" s="513"/>
      <c r="H193" s="513"/>
      <c r="I193" s="513">
        <f>SUM(L193:AV193)</f>
        <v>0.45</v>
      </c>
      <c r="J193" s="689"/>
      <c r="K193" s="689">
        <v>39</v>
      </c>
      <c r="L193" s="536"/>
      <c r="M193" s="537"/>
      <c r="N193" s="537"/>
      <c r="O193" s="537">
        <v>0.45</v>
      </c>
      <c r="P193" s="537"/>
      <c r="Q193" s="537"/>
      <c r="R193" s="537"/>
      <c r="S193" s="537"/>
      <c r="T193" s="537"/>
      <c r="U193" s="537"/>
      <c r="W193" s="537"/>
      <c r="X193" s="537"/>
      <c r="Z193" s="485">
        <v>0</v>
      </c>
      <c r="AA193" s="489"/>
      <c r="AB193" s="489"/>
      <c r="AD193" s="537"/>
      <c r="AE193" s="537"/>
      <c r="AF193" s="537"/>
      <c r="AG193" s="537"/>
      <c r="AH193" s="537"/>
      <c r="AI193" s="537"/>
      <c r="AJ193" s="537"/>
      <c r="AK193" s="537"/>
      <c r="AL193" s="537"/>
      <c r="AM193" s="537"/>
      <c r="AO193" s="537"/>
      <c r="AP193" s="537"/>
      <c r="AQ193" s="537"/>
      <c r="AR193" s="537"/>
      <c r="AS193" s="537"/>
      <c r="AT193" s="537"/>
      <c r="AU193" s="537"/>
      <c r="AV193" s="559"/>
      <c r="AW193" s="557">
        <v>30</v>
      </c>
      <c r="AX193" s="464">
        <v>32</v>
      </c>
      <c r="AZ193" s="464">
        <f t="shared" si="29"/>
        <v>0.45</v>
      </c>
      <c r="BA193" s="464">
        <f t="shared" si="28"/>
        <v>0</v>
      </c>
    </row>
    <row r="194" spans="1:61" s="557" customFormat="1" ht="42" customHeight="1" x14ac:dyDescent="0.2">
      <c r="A194" s="480">
        <v>34</v>
      </c>
      <c r="B194" s="688" t="s">
        <v>54</v>
      </c>
      <c r="C194" s="430" t="s">
        <v>1272</v>
      </c>
      <c r="D194" s="430" t="s">
        <v>1314</v>
      </c>
      <c r="E194" s="516">
        <f t="shared" si="30"/>
        <v>1.3</v>
      </c>
      <c r="F194" s="513"/>
      <c r="G194" s="513"/>
      <c r="H194" s="513"/>
      <c r="I194" s="513">
        <v>1.3</v>
      </c>
      <c r="J194" s="689"/>
      <c r="K194" s="689"/>
      <c r="L194" s="536"/>
      <c r="M194" s="537"/>
      <c r="N194" s="537"/>
      <c r="O194" s="537"/>
      <c r="P194" s="537"/>
      <c r="Q194" s="537"/>
      <c r="R194" s="537"/>
      <c r="S194" s="537"/>
      <c r="T194" s="537"/>
      <c r="U194" s="537"/>
      <c r="W194" s="537"/>
      <c r="X194" s="537"/>
      <c r="Z194" s="485"/>
      <c r="AA194" s="489"/>
      <c r="AB194" s="489"/>
      <c r="AD194" s="537"/>
      <c r="AE194" s="537"/>
      <c r="AF194" s="537"/>
      <c r="AG194" s="537"/>
      <c r="AH194" s="537"/>
      <c r="AI194" s="537"/>
      <c r="AJ194" s="537"/>
      <c r="AK194" s="537"/>
      <c r="AL194" s="537"/>
      <c r="AM194" s="537"/>
      <c r="AO194" s="537"/>
      <c r="AP194" s="537"/>
      <c r="AQ194" s="537"/>
      <c r="AR194" s="537"/>
      <c r="AS194" s="541"/>
      <c r="AT194" s="541"/>
      <c r="AU194" s="541"/>
      <c r="AV194" s="620"/>
      <c r="AX194" s="464"/>
      <c r="AZ194" s="464">
        <f t="shared" si="29"/>
        <v>1.3</v>
      </c>
      <c r="BA194" s="464">
        <f t="shared" si="28"/>
        <v>0</v>
      </c>
    </row>
    <row r="195" spans="1:61" s="557" customFormat="1" ht="42" customHeight="1" x14ac:dyDescent="0.2">
      <c r="A195" s="480">
        <v>35</v>
      </c>
      <c r="B195" s="431" t="s">
        <v>71</v>
      </c>
      <c r="C195" s="430" t="s">
        <v>1301</v>
      </c>
      <c r="D195" s="430" t="s">
        <v>1314</v>
      </c>
      <c r="E195" s="516">
        <f t="shared" si="30"/>
        <v>0.15</v>
      </c>
      <c r="F195" s="513"/>
      <c r="G195" s="513"/>
      <c r="H195" s="513"/>
      <c r="I195" s="513">
        <v>0.15</v>
      </c>
      <c r="J195" s="689"/>
      <c r="K195" s="689"/>
      <c r="L195" s="536"/>
      <c r="M195" s="537"/>
      <c r="N195" s="537"/>
      <c r="O195" s="537"/>
      <c r="P195" s="537"/>
      <c r="Q195" s="537"/>
      <c r="R195" s="537"/>
      <c r="S195" s="537"/>
      <c r="T195" s="537"/>
      <c r="U195" s="537"/>
      <c r="W195" s="537"/>
      <c r="X195" s="537"/>
      <c r="Z195" s="485"/>
      <c r="AA195" s="489"/>
      <c r="AB195" s="489"/>
      <c r="AD195" s="537"/>
      <c r="AE195" s="537"/>
      <c r="AF195" s="537"/>
      <c r="AG195" s="537"/>
      <c r="AH195" s="537"/>
      <c r="AI195" s="537"/>
      <c r="AJ195" s="537"/>
      <c r="AK195" s="537"/>
      <c r="AL195" s="537"/>
      <c r="AM195" s="537"/>
      <c r="AO195" s="537"/>
      <c r="AP195" s="537"/>
      <c r="AQ195" s="537"/>
      <c r="AR195" s="537"/>
      <c r="AS195" s="541"/>
      <c r="AT195" s="541"/>
      <c r="AU195" s="541"/>
      <c r="AV195" s="620"/>
      <c r="AX195" s="464">
        <v>33</v>
      </c>
      <c r="AZ195" s="464">
        <f t="shared" si="29"/>
        <v>0.15</v>
      </c>
      <c r="BA195" s="464">
        <f t="shared" si="28"/>
        <v>0</v>
      </c>
    </row>
    <row r="196" spans="1:61" s="557" customFormat="1" ht="36" x14ac:dyDescent="0.2">
      <c r="A196" s="480">
        <v>36</v>
      </c>
      <c r="B196" s="430" t="s">
        <v>423</v>
      </c>
      <c r="C196" s="429" t="s">
        <v>1276</v>
      </c>
      <c r="D196" s="430" t="s">
        <v>1314</v>
      </c>
      <c r="E196" s="516">
        <f t="shared" si="30"/>
        <v>0.06</v>
      </c>
      <c r="F196" s="513">
        <v>0</v>
      </c>
      <c r="G196" s="513"/>
      <c r="H196" s="513"/>
      <c r="I196" s="513">
        <f>SUM(L196:AV196)</f>
        <v>0.06</v>
      </c>
      <c r="J196" s="689"/>
      <c r="K196" s="689"/>
      <c r="L196" s="536"/>
      <c r="M196" s="537"/>
      <c r="N196" s="537"/>
      <c r="O196" s="537"/>
      <c r="P196" s="537"/>
      <c r="Q196" s="537"/>
      <c r="R196" s="537"/>
      <c r="S196" s="537"/>
      <c r="T196" s="537"/>
      <c r="U196" s="537"/>
      <c r="W196" s="537"/>
      <c r="X196" s="537"/>
      <c r="Z196" s="485">
        <v>0</v>
      </c>
      <c r="AA196" s="489"/>
      <c r="AB196" s="489"/>
      <c r="AD196" s="537"/>
      <c r="AE196" s="537"/>
      <c r="AF196" s="537"/>
      <c r="AG196" s="537"/>
      <c r="AH196" s="537">
        <v>0.06</v>
      </c>
      <c r="AI196" s="537"/>
      <c r="AJ196" s="537"/>
      <c r="AK196" s="537"/>
      <c r="AL196" s="537"/>
      <c r="AM196" s="537"/>
      <c r="AO196" s="537"/>
      <c r="AP196" s="537"/>
      <c r="AQ196" s="537"/>
      <c r="AR196" s="537"/>
      <c r="AS196" s="537"/>
      <c r="AT196" s="537"/>
      <c r="AU196" s="537"/>
      <c r="AV196" s="559"/>
      <c r="AX196" s="464">
        <v>35</v>
      </c>
      <c r="AZ196" s="464">
        <f t="shared" si="29"/>
        <v>0.06</v>
      </c>
      <c r="BA196" s="464">
        <f t="shared" si="28"/>
        <v>0</v>
      </c>
    </row>
    <row r="197" spans="1:61" s="557" customFormat="1" ht="36" x14ac:dyDescent="0.2">
      <c r="A197" s="480">
        <v>37</v>
      </c>
      <c r="B197" s="430" t="s">
        <v>31</v>
      </c>
      <c r="C197" s="429" t="s">
        <v>1276</v>
      </c>
      <c r="D197" s="430" t="s">
        <v>1314</v>
      </c>
      <c r="E197" s="516">
        <f t="shared" si="30"/>
        <v>0.15</v>
      </c>
      <c r="F197" s="513"/>
      <c r="G197" s="513"/>
      <c r="H197" s="513"/>
      <c r="I197" s="513">
        <v>0.15</v>
      </c>
      <c r="J197" s="689"/>
      <c r="K197" s="689">
        <v>40</v>
      </c>
      <c r="L197" s="536"/>
      <c r="M197" s="537"/>
      <c r="N197" s="537"/>
      <c r="O197" s="537"/>
      <c r="P197" s="537"/>
      <c r="Q197" s="537"/>
      <c r="R197" s="537"/>
      <c r="S197" s="537"/>
      <c r="T197" s="537"/>
      <c r="U197" s="537"/>
      <c r="W197" s="537"/>
      <c r="X197" s="537"/>
      <c r="Z197" s="485"/>
      <c r="AA197" s="489"/>
      <c r="AB197" s="489"/>
      <c r="AD197" s="537"/>
      <c r="AE197" s="537"/>
      <c r="AF197" s="537"/>
      <c r="AG197" s="537"/>
      <c r="AH197" s="537"/>
      <c r="AI197" s="537"/>
      <c r="AJ197" s="537"/>
      <c r="AK197" s="537"/>
      <c r="AL197" s="537"/>
      <c r="AM197" s="537"/>
      <c r="AO197" s="537"/>
      <c r="AP197" s="537"/>
      <c r="AQ197" s="537"/>
      <c r="AR197" s="537"/>
      <c r="AS197" s="537"/>
      <c r="AT197" s="537"/>
      <c r="AU197" s="537"/>
      <c r="AV197" s="559"/>
      <c r="AW197" s="557">
        <v>31</v>
      </c>
      <c r="AX197" s="464">
        <v>36</v>
      </c>
      <c r="AZ197" s="464">
        <f t="shared" si="29"/>
        <v>0.15</v>
      </c>
      <c r="BA197" s="464">
        <f t="shared" si="28"/>
        <v>0</v>
      </c>
    </row>
    <row r="198" spans="1:61" s="557" customFormat="1" ht="42.75" customHeight="1" x14ac:dyDescent="0.2">
      <c r="A198" s="480">
        <v>38</v>
      </c>
      <c r="B198" s="430" t="s">
        <v>1302</v>
      </c>
      <c r="C198" s="430" t="s">
        <v>273</v>
      </c>
      <c r="D198" s="430" t="s">
        <v>1314</v>
      </c>
      <c r="E198" s="516">
        <f t="shared" si="30"/>
        <v>0.03</v>
      </c>
      <c r="F198" s="513">
        <v>0</v>
      </c>
      <c r="G198" s="513"/>
      <c r="H198" s="513"/>
      <c r="I198" s="513">
        <f t="shared" ref="I198:I203" si="32">SUM(L198:AV198)</f>
        <v>0.03</v>
      </c>
      <c r="J198" s="689"/>
      <c r="K198" s="689"/>
      <c r="L198" s="536"/>
      <c r="M198" s="537"/>
      <c r="N198" s="537"/>
      <c r="O198" s="537"/>
      <c r="P198" s="537"/>
      <c r="Q198" s="537"/>
      <c r="R198" s="537"/>
      <c r="S198" s="537"/>
      <c r="T198" s="537"/>
      <c r="U198" s="537"/>
      <c r="W198" s="537"/>
      <c r="X198" s="537"/>
      <c r="Z198" s="485">
        <v>0</v>
      </c>
      <c r="AA198" s="489"/>
      <c r="AB198" s="489"/>
      <c r="AD198" s="537"/>
      <c r="AE198" s="537"/>
      <c r="AF198" s="537"/>
      <c r="AG198" s="537"/>
      <c r="AH198" s="537"/>
      <c r="AI198" s="537"/>
      <c r="AJ198" s="537"/>
      <c r="AK198" s="537"/>
      <c r="AL198" s="537"/>
      <c r="AM198" s="537"/>
      <c r="AO198" s="537"/>
      <c r="AP198" s="537"/>
      <c r="AQ198" s="537"/>
      <c r="AR198" s="537"/>
      <c r="AS198" s="537"/>
      <c r="AT198" s="537">
        <v>0.03</v>
      </c>
      <c r="AU198" s="537"/>
      <c r="AV198" s="559"/>
      <c r="AX198" s="464">
        <v>37</v>
      </c>
      <c r="AZ198" s="464">
        <f t="shared" si="29"/>
        <v>0.03</v>
      </c>
      <c r="BA198" s="464">
        <f t="shared" si="28"/>
        <v>0</v>
      </c>
    </row>
    <row r="199" spans="1:61" s="557" customFormat="1" ht="59.25" customHeight="1" x14ac:dyDescent="0.2">
      <c r="A199" s="480">
        <v>39</v>
      </c>
      <c r="B199" s="430" t="s">
        <v>32</v>
      </c>
      <c r="C199" s="430" t="s">
        <v>273</v>
      </c>
      <c r="D199" s="430" t="s">
        <v>1314</v>
      </c>
      <c r="E199" s="516">
        <f t="shared" si="30"/>
        <v>2.5</v>
      </c>
      <c r="F199" s="513">
        <v>0</v>
      </c>
      <c r="G199" s="513"/>
      <c r="H199" s="513"/>
      <c r="I199" s="513">
        <f t="shared" si="32"/>
        <v>2.5</v>
      </c>
      <c r="J199" s="689"/>
      <c r="K199" s="689">
        <v>41</v>
      </c>
      <c r="L199" s="536"/>
      <c r="M199" s="537"/>
      <c r="N199" s="537">
        <v>1.85</v>
      </c>
      <c r="O199" s="537"/>
      <c r="P199" s="537"/>
      <c r="Q199" s="537"/>
      <c r="R199" s="537"/>
      <c r="S199" s="537"/>
      <c r="T199" s="537"/>
      <c r="U199" s="537"/>
      <c r="W199" s="537"/>
      <c r="X199" s="537"/>
      <c r="Z199" s="485">
        <v>0</v>
      </c>
      <c r="AA199" s="489"/>
      <c r="AB199" s="489"/>
      <c r="AD199" s="537"/>
      <c r="AE199" s="537"/>
      <c r="AF199" s="537"/>
      <c r="AG199" s="537"/>
      <c r="AH199" s="537"/>
      <c r="AI199" s="537"/>
      <c r="AJ199" s="537"/>
      <c r="AK199" s="537"/>
      <c r="AL199" s="537">
        <v>0.65</v>
      </c>
      <c r="AM199" s="537"/>
      <c r="AO199" s="537"/>
      <c r="AP199" s="537"/>
      <c r="AQ199" s="537"/>
      <c r="AR199" s="537"/>
      <c r="AS199" s="537"/>
      <c r="AT199" s="537"/>
      <c r="AU199" s="537"/>
      <c r="AV199" s="559"/>
      <c r="AW199" s="557">
        <v>32</v>
      </c>
      <c r="AX199" s="464">
        <v>38</v>
      </c>
      <c r="AZ199" s="464">
        <f t="shared" si="29"/>
        <v>2.5</v>
      </c>
      <c r="BA199" s="464">
        <f t="shared" si="28"/>
        <v>0</v>
      </c>
    </row>
    <row r="200" spans="1:61" s="557" customFormat="1" ht="42" customHeight="1" x14ac:dyDescent="0.2">
      <c r="A200" s="480">
        <v>40</v>
      </c>
      <c r="B200" s="430" t="s">
        <v>428</v>
      </c>
      <c r="C200" s="431" t="s">
        <v>343</v>
      </c>
      <c r="D200" s="430" t="s">
        <v>1314</v>
      </c>
      <c r="E200" s="516">
        <f t="shared" si="30"/>
        <v>0.03</v>
      </c>
      <c r="F200" s="513">
        <v>0</v>
      </c>
      <c r="G200" s="513"/>
      <c r="H200" s="513"/>
      <c r="I200" s="513">
        <f t="shared" si="32"/>
        <v>0.03</v>
      </c>
      <c r="J200" s="733"/>
      <c r="K200" s="733"/>
      <c r="L200" s="564"/>
      <c r="M200" s="541"/>
      <c r="N200" s="541"/>
      <c r="O200" s="541"/>
      <c r="P200" s="541"/>
      <c r="Q200" s="541"/>
      <c r="R200" s="537"/>
      <c r="S200" s="541"/>
      <c r="T200" s="541"/>
      <c r="U200" s="541"/>
      <c r="W200" s="541"/>
      <c r="X200" s="429">
        <v>0.03</v>
      </c>
      <c r="Z200" s="485">
        <v>0</v>
      </c>
      <c r="AA200" s="489"/>
      <c r="AB200" s="489"/>
      <c r="AD200" s="541"/>
      <c r="AE200" s="541"/>
      <c r="AF200" s="541"/>
      <c r="AG200" s="541"/>
      <c r="AH200" s="541"/>
      <c r="AI200" s="541"/>
      <c r="AJ200" s="541"/>
      <c r="AK200" s="541"/>
      <c r="AL200" s="541"/>
      <c r="AM200" s="541"/>
      <c r="AO200" s="541"/>
      <c r="AP200" s="541"/>
      <c r="AQ200" s="541"/>
      <c r="AR200" s="541"/>
      <c r="AS200" s="541"/>
      <c r="AT200" s="541"/>
      <c r="AU200" s="541"/>
      <c r="AV200" s="620"/>
      <c r="AX200" s="464">
        <v>39</v>
      </c>
      <c r="AZ200" s="464">
        <f t="shared" si="29"/>
        <v>0.03</v>
      </c>
      <c r="BA200" s="464">
        <f t="shared" si="28"/>
        <v>0</v>
      </c>
    </row>
    <row r="201" spans="1:61" s="557" customFormat="1" ht="60.75" customHeight="1" x14ac:dyDescent="0.2">
      <c r="A201" s="480">
        <v>41</v>
      </c>
      <c r="B201" s="430" t="s">
        <v>7</v>
      </c>
      <c r="C201" s="431" t="s">
        <v>1303</v>
      </c>
      <c r="D201" s="430" t="s">
        <v>1314</v>
      </c>
      <c r="E201" s="516">
        <f t="shared" si="30"/>
        <v>0.5</v>
      </c>
      <c r="F201" s="513">
        <v>0</v>
      </c>
      <c r="G201" s="513"/>
      <c r="H201" s="513"/>
      <c r="I201" s="513">
        <f t="shared" si="32"/>
        <v>0.5</v>
      </c>
      <c r="J201" s="689"/>
      <c r="K201" s="689">
        <v>42</v>
      </c>
      <c r="L201" s="536"/>
      <c r="M201" s="537"/>
      <c r="N201" s="537">
        <v>0.5</v>
      </c>
      <c r="O201" s="537"/>
      <c r="P201" s="537"/>
      <c r="Q201" s="537"/>
      <c r="R201" s="537"/>
      <c r="S201" s="537"/>
      <c r="T201" s="537"/>
      <c r="U201" s="537"/>
      <c r="W201" s="537"/>
      <c r="X201" s="537"/>
      <c r="Z201" s="485">
        <v>0</v>
      </c>
      <c r="AA201" s="489"/>
      <c r="AB201" s="489"/>
      <c r="AD201" s="537"/>
      <c r="AE201" s="537"/>
      <c r="AF201" s="537"/>
      <c r="AG201" s="537"/>
      <c r="AH201" s="537"/>
      <c r="AI201" s="537"/>
      <c r="AJ201" s="537"/>
      <c r="AK201" s="537"/>
      <c r="AL201" s="537"/>
      <c r="AM201" s="537"/>
      <c r="AO201" s="537"/>
      <c r="AP201" s="537"/>
      <c r="AQ201" s="537"/>
      <c r="AR201" s="537"/>
      <c r="AS201" s="537"/>
      <c r="AT201" s="537"/>
      <c r="AU201" s="537"/>
      <c r="AV201" s="559"/>
      <c r="AW201" s="557">
        <v>33</v>
      </c>
      <c r="AX201" s="464">
        <v>40</v>
      </c>
      <c r="AZ201" s="464">
        <f t="shared" si="29"/>
        <v>0.5</v>
      </c>
      <c r="BA201" s="464">
        <f t="shared" si="28"/>
        <v>0</v>
      </c>
    </row>
    <row r="202" spans="1:61" s="557" customFormat="1" ht="42.75" customHeight="1" x14ac:dyDescent="0.2">
      <c r="A202" s="480">
        <v>42</v>
      </c>
      <c r="B202" s="430" t="s">
        <v>59</v>
      </c>
      <c r="C202" s="431" t="s">
        <v>1303</v>
      </c>
      <c r="D202" s="430" t="s">
        <v>1314</v>
      </c>
      <c r="E202" s="516">
        <f t="shared" si="30"/>
        <v>0.3</v>
      </c>
      <c r="F202" s="513">
        <v>0</v>
      </c>
      <c r="G202" s="513"/>
      <c r="H202" s="513"/>
      <c r="I202" s="513">
        <f t="shared" si="32"/>
        <v>0.3</v>
      </c>
      <c r="J202" s="733"/>
      <c r="K202" s="733"/>
      <c r="L202" s="564">
        <v>0.3</v>
      </c>
      <c r="M202" s="541"/>
      <c r="N202" s="541"/>
      <c r="O202" s="541"/>
      <c r="P202" s="541"/>
      <c r="Q202" s="541"/>
      <c r="R202" s="537"/>
      <c r="S202" s="541"/>
      <c r="T202" s="541"/>
      <c r="U202" s="541"/>
      <c r="W202" s="541"/>
      <c r="X202" s="429"/>
      <c r="Z202" s="485">
        <v>0</v>
      </c>
      <c r="AA202" s="489"/>
      <c r="AB202" s="489"/>
      <c r="AD202" s="541"/>
      <c r="AE202" s="541"/>
      <c r="AF202" s="541"/>
      <c r="AG202" s="541"/>
      <c r="AH202" s="541"/>
      <c r="AI202" s="541"/>
      <c r="AJ202" s="541"/>
      <c r="AK202" s="541"/>
      <c r="AL202" s="541"/>
      <c r="AM202" s="541"/>
      <c r="AO202" s="541"/>
      <c r="AP202" s="541"/>
      <c r="AQ202" s="541"/>
      <c r="AR202" s="541"/>
      <c r="AS202" s="541"/>
      <c r="AT202" s="541"/>
      <c r="AU202" s="541"/>
      <c r="AV202" s="620"/>
      <c r="AX202" s="464">
        <v>41</v>
      </c>
      <c r="AZ202" s="464">
        <f t="shared" si="29"/>
        <v>0.3</v>
      </c>
      <c r="BA202" s="464">
        <f t="shared" si="28"/>
        <v>0</v>
      </c>
    </row>
    <row r="203" spans="1:61" s="557" customFormat="1" ht="63" customHeight="1" x14ac:dyDescent="0.2">
      <c r="A203" s="480">
        <v>43</v>
      </c>
      <c r="B203" s="430" t="s">
        <v>203</v>
      </c>
      <c r="C203" s="431" t="s">
        <v>297</v>
      </c>
      <c r="D203" s="430" t="s">
        <v>1314</v>
      </c>
      <c r="E203" s="516">
        <f t="shared" si="30"/>
        <v>1.8</v>
      </c>
      <c r="F203" s="513">
        <v>0</v>
      </c>
      <c r="G203" s="513"/>
      <c r="H203" s="513"/>
      <c r="I203" s="513">
        <f t="shared" si="32"/>
        <v>1.8</v>
      </c>
      <c r="J203" s="689"/>
      <c r="K203" s="689"/>
      <c r="L203" s="536"/>
      <c r="M203" s="537"/>
      <c r="N203" s="537"/>
      <c r="O203" s="537"/>
      <c r="P203" s="537"/>
      <c r="Q203" s="537"/>
      <c r="R203" s="537"/>
      <c r="S203" s="537"/>
      <c r="T203" s="537"/>
      <c r="U203" s="537"/>
      <c r="W203" s="537"/>
      <c r="X203" s="429"/>
      <c r="Z203" s="485">
        <v>0</v>
      </c>
      <c r="AA203" s="489"/>
      <c r="AB203" s="489"/>
      <c r="AD203" s="537"/>
      <c r="AE203" s="537"/>
      <c r="AF203" s="537"/>
      <c r="AG203" s="537"/>
      <c r="AH203" s="537"/>
      <c r="AI203" s="537"/>
      <c r="AJ203" s="537"/>
      <c r="AK203" s="537"/>
      <c r="AL203" s="537"/>
      <c r="AM203" s="537"/>
      <c r="AO203" s="537"/>
      <c r="AP203" s="537"/>
      <c r="AQ203" s="537"/>
      <c r="AR203" s="537"/>
      <c r="AS203" s="537"/>
      <c r="AT203" s="537">
        <v>1.8</v>
      </c>
      <c r="AU203" s="537"/>
      <c r="AV203" s="559"/>
      <c r="AX203" s="464">
        <v>42</v>
      </c>
      <c r="AZ203" s="464">
        <f t="shared" si="29"/>
        <v>1.8</v>
      </c>
      <c r="BA203" s="464">
        <f t="shared" si="28"/>
        <v>0</v>
      </c>
    </row>
    <row r="204" spans="1:61" s="557" customFormat="1" ht="40.5" customHeight="1" x14ac:dyDescent="0.2">
      <c r="A204" s="480">
        <v>44</v>
      </c>
      <c r="B204" s="430" t="s">
        <v>149</v>
      </c>
      <c r="C204" s="431" t="s">
        <v>1272</v>
      </c>
      <c r="D204" s="430" t="s">
        <v>1314</v>
      </c>
      <c r="E204" s="516">
        <f t="shared" si="30"/>
        <v>0.15</v>
      </c>
      <c r="F204" s="513"/>
      <c r="G204" s="513"/>
      <c r="H204" s="513"/>
      <c r="I204" s="513">
        <v>0.15</v>
      </c>
      <c r="J204" s="689"/>
      <c r="K204" s="689"/>
      <c r="L204" s="536"/>
      <c r="M204" s="537"/>
      <c r="N204" s="537"/>
      <c r="O204" s="537"/>
      <c r="P204" s="459"/>
      <c r="Q204" s="459"/>
      <c r="R204" s="459"/>
      <c r="S204" s="537"/>
      <c r="T204" s="537"/>
      <c r="U204" s="537"/>
      <c r="W204" s="537"/>
      <c r="X204" s="429"/>
      <c r="Z204" s="485"/>
      <c r="AA204" s="489"/>
      <c r="AB204" s="489"/>
      <c r="AD204" s="537"/>
      <c r="AE204" s="537"/>
      <c r="AF204" s="537"/>
      <c r="AG204" s="537"/>
      <c r="AH204" s="537"/>
      <c r="AI204" s="537"/>
      <c r="AJ204" s="537"/>
      <c r="AK204" s="537"/>
      <c r="AL204" s="537"/>
      <c r="AM204" s="537"/>
      <c r="AO204" s="537"/>
      <c r="AP204" s="537"/>
      <c r="AQ204" s="537"/>
      <c r="AR204" s="537"/>
      <c r="AS204" s="537"/>
      <c r="AT204" s="537"/>
      <c r="AU204" s="569"/>
      <c r="AV204" s="632"/>
      <c r="AX204" s="464"/>
      <c r="AZ204" s="464"/>
      <c r="BA204" s="464"/>
    </row>
    <row r="205" spans="1:61" s="562" customFormat="1" ht="36" x14ac:dyDescent="0.2">
      <c r="A205" s="480">
        <v>45</v>
      </c>
      <c r="B205" s="670" t="s">
        <v>761</v>
      </c>
      <c r="C205" s="430" t="s">
        <v>749</v>
      </c>
      <c r="D205" s="670" t="s">
        <v>1248</v>
      </c>
      <c r="E205" s="516">
        <f t="shared" si="30"/>
        <v>2</v>
      </c>
      <c r="F205" s="513">
        <v>0</v>
      </c>
      <c r="G205" s="513"/>
      <c r="H205" s="513"/>
      <c r="I205" s="513">
        <f>SUM(L205:AV205)</f>
        <v>2</v>
      </c>
      <c r="J205" s="689"/>
      <c r="K205" s="689"/>
      <c r="L205" s="536"/>
      <c r="M205" s="537"/>
      <c r="N205" s="537"/>
      <c r="O205" s="537">
        <v>2</v>
      </c>
      <c r="S205" s="428"/>
      <c r="T205" s="428"/>
      <c r="U205" s="428"/>
      <c r="V205" s="428"/>
      <c r="W205" s="428"/>
      <c r="X205" s="601"/>
      <c r="Y205" s="601"/>
      <c r="Z205" s="485">
        <v>0</v>
      </c>
      <c r="AA205" s="485"/>
      <c r="AB205" s="485"/>
      <c r="AC205" s="601"/>
      <c r="AD205" s="601"/>
      <c r="AE205" s="601"/>
      <c r="AF205" s="601"/>
      <c r="AG205" s="601"/>
      <c r="AH205" s="428"/>
      <c r="AI205" s="601"/>
      <c r="AJ205" s="601"/>
      <c r="AK205" s="601"/>
      <c r="AL205" s="601"/>
      <c r="AM205" s="601"/>
      <c r="AN205" s="601"/>
      <c r="AO205" s="601"/>
      <c r="AP205" s="601"/>
      <c r="AQ205" s="601"/>
      <c r="AR205" s="601"/>
      <c r="AS205" s="601"/>
      <c r="AT205" s="537"/>
      <c r="AU205" s="569"/>
      <c r="AV205" s="632"/>
      <c r="AW205" s="605"/>
      <c r="AX205" s="464">
        <v>43</v>
      </c>
      <c r="AY205" s="459"/>
      <c r="AZ205" s="464">
        <f>I205+H205+G205+F205</f>
        <v>2</v>
      </c>
      <c r="BA205" s="464">
        <f>E205-AZ205</f>
        <v>0</v>
      </c>
      <c r="BB205" s="459"/>
      <c r="BC205" s="459"/>
      <c r="BD205" s="459"/>
      <c r="BE205" s="459"/>
      <c r="BF205" s="459"/>
      <c r="BG205" s="459"/>
      <c r="BH205" s="459"/>
      <c r="BI205" s="459"/>
    </row>
    <row r="206" spans="1:61" s="562" customFormat="1" ht="36" x14ac:dyDescent="0.2">
      <c r="A206" s="480">
        <v>46</v>
      </c>
      <c r="B206" s="430" t="s">
        <v>60</v>
      </c>
      <c r="C206" s="430" t="s">
        <v>656</v>
      </c>
      <c r="D206" s="670" t="s">
        <v>1248</v>
      </c>
      <c r="E206" s="516">
        <f t="shared" si="30"/>
        <v>0.26</v>
      </c>
      <c r="F206" s="513">
        <v>0</v>
      </c>
      <c r="G206" s="432"/>
      <c r="H206" s="513"/>
      <c r="I206" s="513">
        <f>SUM(L206:AV206)</f>
        <v>0.26</v>
      </c>
      <c r="J206" s="689"/>
      <c r="K206" s="689"/>
      <c r="L206" s="635"/>
      <c r="M206" s="601"/>
      <c r="N206" s="537"/>
      <c r="O206" s="537"/>
      <c r="S206" s="428"/>
      <c r="T206" s="428"/>
      <c r="U206" s="428"/>
      <c r="V206" s="428"/>
      <c r="W206" s="428"/>
      <c r="X206" s="601"/>
      <c r="Y206" s="601"/>
      <c r="Z206" s="485">
        <v>0</v>
      </c>
      <c r="AA206" s="485"/>
      <c r="AB206" s="485"/>
      <c r="AC206" s="601"/>
      <c r="AD206" s="601"/>
      <c r="AE206" s="601"/>
      <c r="AF206" s="601"/>
      <c r="AG206" s="601"/>
      <c r="AH206" s="428"/>
      <c r="AI206" s="601"/>
      <c r="AJ206" s="601"/>
      <c r="AK206" s="601"/>
      <c r="AL206" s="601"/>
      <c r="AM206" s="601"/>
      <c r="AN206" s="601"/>
      <c r="AO206" s="601"/>
      <c r="AP206" s="601"/>
      <c r="AQ206" s="601"/>
      <c r="AR206" s="601"/>
      <c r="AS206" s="601"/>
      <c r="AT206" s="537">
        <v>0.26</v>
      </c>
      <c r="AU206" s="569"/>
      <c r="AV206" s="632"/>
      <c r="AW206" s="605"/>
      <c r="AX206" s="464">
        <v>44</v>
      </c>
      <c r="AY206" s="459"/>
      <c r="AZ206" s="464">
        <f>I206+H206+G206+F206</f>
        <v>0.26</v>
      </c>
      <c r="BA206" s="464">
        <f>E206-AZ206</f>
        <v>0</v>
      </c>
      <c r="BB206" s="459"/>
      <c r="BC206" s="459"/>
      <c r="BD206" s="459"/>
      <c r="BE206" s="459"/>
      <c r="BF206" s="459"/>
      <c r="BG206" s="459"/>
      <c r="BH206" s="459"/>
      <c r="BI206" s="459"/>
    </row>
    <row r="207" spans="1:61" s="562" customFormat="1" ht="54" x14ac:dyDescent="0.2">
      <c r="A207" s="480">
        <v>47</v>
      </c>
      <c r="B207" s="450" t="s">
        <v>762</v>
      </c>
      <c r="C207" s="430" t="s">
        <v>656</v>
      </c>
      <c r="D207" s="670" t="s">
        <v>1248</v>
      </c>
      <c r="E207" s="516">
        <f t="shared" si="30"/>
        <v>0.2</v>
      </c>
      <c r="F207" s="513">
        <v>0</v>
      </c>
      <c r="G207" s="432"/>
      <c r="H207" s="513"/>
      <c r="I207" s="513">
        <f>SUM(L207:AV207)</f>
        <v>0.2</v>
      </c>
      <c r="J207" s="689"/>
      <c r="K207" s="689"/>
      <c r="L207" s="635">
        <v>0.2</v>
      </c>
      <c r="M207" s="601"/>
      <c r="N207" s="537"/>
      <c r="O207" s="537"/>
      <c r="S207" s="428"/>
      <c r="T207" s="428"/>
      <c r="U207" s="428"/>
      <c r="V207" s="428"/>
      <c r="W207" s="428"/>
      <c r="X207" s="601"/>
      <c r="Y207" s="601"/>
      <c r="Z207" s="485">
        <v>0</v>
      </c>
      <c r="AA207" s="485"/>
      <c r="AB207" s="485"/>
      <c r="AC207" s="601"/>
      <c r="AD207" s="601"/>
      <c r="AE207" s="601"/>
      <c r="AF207" s="601"/>
      <c r="AG207" s="601"/>
      <c r="AH207" s="428"/>
      <c r="AI207" s="601"/>
      <c r="AJ207" s="601"/>
      <c r="AK207" s="601"/>
      <c r="AL207" s="601"/>
      <c r="AM207" s="601"/>
      <c r="AN207" s="601"/>
      <c r="AO207" s="601"/>
      <c r="AP207" s="601"/>
      <c r="AQ207" s="601"/>
      <c r="AR207" s="601"/>
      <c r="AS207" s="601"/>
      <c r="AT207" s="537"/>
      <c r="AU207" s="569"/>
      <c r="AV207" s="632"/>
      <c r="AW207" s="605"/>
      <c r="AX207" s="464">
        <v>45</v>
      </c>
      <c r="AY207" s="459"/>
      <c r="AZ207" s="464">
        <f>I207+H207+G207+F207</f>
        <v>0.2</v>
      </c>
      <c r="BA207" s="464">
        <f>E207-AZ207</f>
        <v>0</v>
      </c>
      <c r="BB207" s="459"/>
      <c r="BC207" s="459"/>
      <c r="BD207" s="459"/>
      <c r="BE207" s="459"/>
      <c r="BF207" s="459"/>
      <c r="BG207" s="459"/>
      <c r="BH207" s="459"/>
      <c r="BI207" s="459"/>
    </row>
    <row r="208" spans="1:61" s="562" customFormat="1" ht="36" x14ac:dyDescent="0.2">
      <c r="A208" s="480">
        <v>48</v>
      </c>
      <c r="B208" s="432" t="s">
        <v>204</v>
      </c>
      <c r="C208" s="430" t="s">
        <v>654</v>
      </c>
      <c r="D208" s="670" t="s">
        <v>1248</v>
      </c>
      <c r="E208" s="516">
        <f t="shared" si="30"/>
        <v>0.17</v>
      </c>
      <c r="F208" s="513">
        <v>0</v>
      </c>
      <c r="G208" s="432"/>
      <c r="H208" s="513"/>
      <c r="I208" s="513">
        <f>SUM(L208:AV208)</f>
        <v>0.17</v>
      </c>
      <c r="J208" s="689"/>
      <c r="K208" s="689"/>
      <c r="L208" s="635"/>
      <c r="M208" s="601"/>
      <c r="N208" s="537">
        <v>0.03</v>
      </c>
      <c r="O208" s="537"/>
      <c r="S208" s="428"/>
      <c r="T208" s="428"/>
      <c r="U208" s="428"/>
      <c r="V208" s="428"/>
      <c r="W208" s="428"/>
      <c r="X208" s="601"/>
      <c r="Y208" s="601"/>
      <c r="Z208" s="485">
        <v>7.0000000000000007E-2</v>
      </c>
      <c r="AA208" s="537">
        <v>7.0000000000000007E-2</v>
      </c>
      <c r="AB208" s="485"/>
      <c r="AC208" s="601"/>
      <c r="AD208" s="601"/>
      <c r="AE208" s="601"/>
      <c r="AF208" s="601"/>
      <c r="AG208" s="601"/>
      <c r="AH208" s="428"/>
      <c r="AI208" s="601"/>
      <c r="AJ208" s="601"/>
      <c r="AK208" s="601"/>
      <c r="AL208" s="601"/>
      <c r="AM208" s="601"/>
      <c r="AN208" s="601"/>
      <c r="AO208" s="601"/>
      <c r="AP208" s="601"/>
      <c r="AQ208" s="601"/>
      <c r="AR208" s="601"/>
      <c r="AS208" s="601"/>
      <c r="AT208" s="537"/>
      <c r="AU208" s="569"/>
      <c r="AV208" s="632"/>
      <c r="AW208" s="605"/>
      <c r="AX208" s="464">
        <v>46</v>
      </c>
      <c r="AY208" s="459"/>
      <c r="AZ208" s="464">
        <f>I208+H208+G208+F208</f>
        <v>0.17</v>
      </c>
      <c r="BA208" s="464">
        <f>E208-AZ208</f>
        <v>0</v>
      </c>
      <c r="BB208" s="459"/>
      <c r="BC208" s="459"/>
      <c r="BD208" s="459"/>
      <c r="BE208" s="459"/>
      <c r="BF208" s="459"/>
      <c r="BG208" s="459"/>
      <c r="BH208" s="459"/>
      <c r="BI208" s="459"/>
    </row>
    <row r="209" spans="1:61" s="562" customFormat="1" ht="36" x14ac:dyDescent="0.2">
      <c r="A209" s="480">
        <v>49</v>
      </c>
      <c r="B209" s="432" t="s">
        <v>205</v>
      </c>
      <c r="C209" s="430" t="s">
        <v>139</v>
      </c>
      <c r="D209" s="670" t="s">
        <v>1248</v>
      </c>
      <c r="E209" s="516">
        <f t="shared" si="30"/>
        <v>0.2</v>
      </c>
      <c r="F209" s="513"/>
      <c r="G209" s="432"/>
      <c r="H209" s="513"/>
      <c r="I209" s="513">
        <v>0.2</v>
      </c>
      <c r="J209" s="689"/>
      <c r="K209" s="689"/>
      <c r="L209" s="635"/>
      <c r="M209" s="601"/>
      <c r="N209" s="537"/>
      <c r="O209" s="537"/>
      <c r="S209" s="428"/>
      <c r="T209" s="428"/>
      <c r="U209" s="428"/>
      <c r="V209" s="428"/>
      <c r="W209" s="428"/>
      <c r="X209" s="601"/>
      <c r="Y209" s="601"/>
      <c r="Z209" s="485"/>
      <c r="AA209" s="537"/>
      <c r="AB209" s="485"/>
      <c r="AC209" s="601"/>
      <c r="AD209" s="601"/>
      <c r="AE209" s="601"/>
      <c r="AF209" s="601"/>
      <c r="AG209" s="601"/>
      <c r="AH209" s="428"/>
      <c r="AI209" s="601"/>
      <c r="AJ209" s="601"/>
      <c r="AK209" s="601"/>
      <c r="AL209" s="601"/>
      <c r="AM209" s="601"/>
      <c r="AN209" s="601"/>
      <c r="AO209" s="601"/>
      <c r="AP209" s="601"/>
      <c r="AQ209" s="601"/>
      <c r="AR209" s="601"/>
      <c r="AS209" s="601"/>
      <c r="AT209" s="537"/>
      <c r="AU209" s="569"/>
      <c r="AV209" s="632"/>
      <c r="AW209" s="605"/>
      <c r="AX209" s="464"/>
      <c r="AY209" s="459"/>
      <c r="AZ209" s="464"/>
      <c r="BA209" s="464"/>
      <c r="BB209" s="459"/>
      <c r="BC209" s="459"/>
      <c r="BD209" s="459"/>
      <c r="BE209" s="459"/>
      <c r="BF209" s="459"/>
      <c r="BG209" s="459"/>
      <c r="BH209" s="459"/>
      <c r="BI209" s="459"/>
    </row>
    <row r="210" spans="1:61" ht="36" x14ac:dyDescent="0.2">
      <c r="A210" s="480">
        <v>50</v>
      </c>
      <c r="B210" s="429" t="s">
        <v>137</v>
      </c>
      <c r="C210" s="429" t="s">
        <v>138</v>
      </c>
      <c r="D210" s="429" t="s">
        <v>1248</v>
      </c>
      <c r="E210" s="516">
        <f>I210</f>
        <v>10</v>
      </c>
      <c r="F210" s="513"/>
      <c r="G210" s="513"/>
      <c r="H210" s="513"/>
      <c r="I210" s="513">
        <v>10</v>
      </c>
      <c r="J210" s="740"/>
      <c r="K210" s="740"/>
      <c r="L210" s="484"/>
      <c r="M210" s="484"/>
      <c r="N210" s="484"/>
      <c r="O210" s="484"/>
      <c r="P210" s="484"/>
      <c r="Q210" s="484"/>
      <c r="R210" s="484"/>
      <c r="S210" s="484"/>
      <c r="T210" s="484"/>
      <c r="U210" s="484"/>
      <c r="V210" s="484"/>
      <c r="W210" s="484"/>
      <c r="X210" s="484"/>
      <c r="Y210" s="484"/>
      <c r="Z210" s="489"/>
      <c r="AA210" s="489"/>
      <c r="AB210" s="489"/>
      <c r="AC210" s="484"/>
      <c r="AD210" s="484"/>
      <c r="AE210" s="484"/>
      <c r="AF210" s="484"/>
      <c r="AG210" s="484"/>
      <c r="AH210" s="484"/>
      <c r="AI210" s="484"/>
      <c r="AJ210" s="484"/>
      <c r="AK210" s="484"/>
      <c r="AL210" s="484"/>
      <c r="AM210" s="484"/>
      <c r="AN210" s="484"/>
      <c r="AO210" s="484"/>
      <c r="AP210" s="484"/>
      <c r="AQ210" s="484"/>
      <c r="AR210" s="484"/>
      <c r="AS210" s="484"/>
      <c r="AT210" s="484"/>
      <c r="AU210" s="484"/>
      <c r="AV210" s="672"/>
    </row>
    <row r="211" spans="1:61" s="562" customFormat="1" ht="39.75" customHeight="1" x14ac:dyDescent="0.2">
      <c r="A211" s="480">
        <v>51</v>
      </c>
      <c r="B211" s="430" t="s">
        <v>206</v>
      </c>
      <c r="C211" s="433" t="s">
        <v>36</v>
      </c>
      <c r="D211" s="430" t="s">
        <v>1249</v>
      </c>
      <c r="E211" s="516">
        <f t="shared" si="30"/>
        <v>1</v>
      </c>
      <c r="F211" s="513">
        <v>0</v>
      </c>
      <c r="G211" s="515"/>
      <c r="H211" s="515"/>
      <c r="I211" s="513">
        <f>SUM(L211:AV211)</f>
        <v>1</v>
      </c>
      <c r="J211" s="689"/>
      <c r="K211" s="689"/>
      <c r="L211" s="455"/>
      <c r="M211" s="440"/>
      <c r="N211" s="440">
        <v>1</v>
      </c>
      <c r="O211" s="440"/>
      <c r="P211" s="440"/>
      <c r="Q211" s="440"/>
      <c r="R211" s="440"/>
      <c r="S211" s="440"/>
      <c r="T211" s="440"/>
      <c r="U211" s="440"/>
      <c r="V211" s="440"/>
      <c r="W211" s="440"/>
      <c r="X211" s="440"/>
      <c r="Y211" s="440"/>
      <c r="Z211" s="485">
        <v>0</v>
      </c>
      <c r="AA211" s="485"/>
      <c r="AB211" s="485"/>
      <c r="AC211" s="440"/>
      <c r="AD211" s="440"/>
      <c r="AE211" s="440"/>
      <c r="AF211" s="440"/>
      <c r="AG211" s="440"/>
      <c r="AH211" s="440"/>
      <c r="AI211" s="440"/>
      <c r="AJ211" s="440"/>
      <c r="AK211" s="440"/>
      <c r="AL211" s="440"/>
      <c r="AM211" s="440"/>
      <c r="AN211" s="440"/>
      <c r="AO211" s="440"/>
      <c r="AP211" s="440"/>
      <c r="AQ211" s="440"/>
      <c r="AR211" s="440"/>
      <c r="AS211" s="440"/>
      <c r="AT211" s="440"/>
      <c r="AU211" s="440"/>
      <c r="AV211" s="636"/>
      <c r="AX211" s="464">
        <v>48</v>
      </c>
      <c r="AZ211" s="464">
        <f t="shared" ref="AZ211:AZ219" si="33">I211+H211+G211+F211</f>
        <v>1</v>
      </c>
      <c r="BA211" s="464">
        <f t="shared" ref="BA211:BA237" si="34">E211-AZ211</f>
        <v>0</v>
      </c>
    </row>
    <row r="212" spans="1:61" s="572" customFormat="1" x14ac:dyDescent="0.2">
      <c r="A212" s="682" t="s">
        <v>1256</v>
      </c>
      <c r="B212" s="681" t="s">
        <v>547</v>
      </c>
      <c r="C212" s="681"/>
      <c r="D212" s="682"/>
      <c r="E212" s="516">
        <f>E213+E237+E245+E258+E263+E267+E270+E273+E279</f>
        <v>332.90899999999999</v>
      </c>
      <c r="F212" s="516">
        <f>F213+F237+F245+F258+F263+F267+F270+F273+F279</f>
        <v>0</v>
      </c>
      <c r="G212" s="516">
        <f>G213+G237+G245+G258+G263+G267+G270+G273+G279</f>
        <v>0</v>
      </c>
      <c r="H212" s="516">
        <f>H213+H237+H245+H258+H263+H267+H270+H273+H279</f>
        <v>0</v>
      </c>
      <c r="I212" s="516">
        <f>I213+I237+I245+I258+I263+I267+I270+I273+I279</f>
        <v>332.90899999999999</v>
      </c>
      <c r="J212" s="739"/>
      <c r="K212" s="739"/>
      <c r="L212" s="471"/>
      <c r="M212" s="447"/>
      <c r="N212" s="447"/>
      <c r="O212" s="447"/>
      <c r="P212" s="448"/>
      <c r="Q212" s="448"/>
      <c r="R212" s="448"/>
      <c r="S212" s="447"/>
      <c r="T212" s="447"/>
      <c r="U212" s="447"/>
      <c r="V212" s="447"/>
      <c r="W212" s="447"/>
      <c r="X212" s="447"/>
      <c r="Y212" s="447"/>
      <c r="Z212" s="485"/>
      <c r="AA212" s="485"/>
      <c r="AB212" s="485"/>
      <c r="AC212" s="447"/>
      <c r="AD212" s="447"/>
      <c r="AE212" s="447"/>
      <c r="AF212" s="447"/>
      <c r="AG212" s="447"/>
      <c r="AH212" s="447"/>
      <c r="AI212" s="447"/>
      <c r="AJ212" s="447"/>
      <c r="AK212" s="447"/>
      <c r="AL212" s="447"/>
      <c r="AM212" s="447"/>
      <c r="AN212" s="447"/>
      <c r="AO212" s="447"/>
      <c r="AP212" s="447"/>
      <c r="AQ212" s="447"/>
      <c r="AR212" s="447"/>
      <c r="AS212" s="447"/>
      <c r="AT212" s="447"/>
      <c r="AU212" s="449"/>
      <c r="AV212" s="640"/>
      <c r="AX212" s="464">
        <f>E212-I212</f>
        <v>0</v>
      </c>
      <c r="AZ212" s="464">
        <f t="shared" si="33"/>
        <v>332.90899999999999</v>
      </c>
      <c r="BA212" s="464">
        <f t="shared" si="34"/>
        <v>0</v>
      </c>
    </row>
    <row r="213" spans="1:61" s="572" customFormat="1" x14ac:dyDescent="0.2">
      <c r="A213" s="682" t="s">
        <v>177</v>
      </c>
      <c r="B213" s="460" t="s">
        <v>303</v>
      </c>
      <c r="C213" s="681"/>
      <c r="D213" s="460"/>
      <c r="E213" s="516">
        <f>SUM(E214:E236)</f>
        <v>158.79899999999998</v>
      </c>
      <c r="F213" s="516">
        <f>SUM(F214:F236)</f>
        <v>0</v>
      </c>
      <c r="G213" s="516">
        <f>SUM(G214:G236)</f>
        <v>0</v>
      </c>
      <c r="H213" s="516">
        <f>SUM(H214:H236)</f>
        <v>0</v>
      </c>
      <c r="I213" s="516">
        <f>SUM(I214:I236)</f>
        <v>158.79899999999998</v>
      </c>
      <c r="J213" s="739"/>
      <c r="K213" s="739"/>
      <c r="L213" s="472"/>
      <c r="M213" s="441"/>
      <c r="N213" s="441"/>
      <c r="O213" s="441"/>
      <c r="P213" s="442"/>
      <c r="Q213" s="442"/>
      <c r="R213" s="442"/>
      <c r="S213" s="441"/>
      <c r="T213" s="441"/>
      <c r="U213" s="441"/>
      <c r="V213" s="441"/>
      <c r="W213" s="441"/>
      <c r="X213" s="441"/>
      <c r="Y213" s="441"/>
      <c r="Z213" s="485"/>
      <c r="AA213" s="485"/>
      <c r="AB213" s="485"/>
      <c r="AC213" s="441"/>
      <c r="AD213" s="441"/>
      <c r="AE213" s="441"/>
      <c r="AF213" s="441"/>
      <c r="AG213" s="441"/>
      <c r="AH213" s="441"/>
      <c r="AI213" s="441"/>
      <c r="AJ213" s="441"/>
      <c r="AK213" s="441"/>
      <c r="AL213" s="441"/>
      <c r="AM213" s="441"/>
      <c r="AN213" s="441"/>
      <c r="AO213" s="441"/>
      <c r="AP213" s="441"/>
      <c r="AQ213" s="441"/>
      <c r="AR213" s="441"/>
      <c r="AS213" s="441"/>
      <c r="AT213" s="441"/>
      <c r="AU213" s="443"/>
      <c r="AV213" s="641"/>
      <c r="AX213" s="464">
        <f>E213-I213</f>
        <v>0</v>
      </c>
      <c r="AZ213" s="464">
        <f t="shared" si="33"/>
        <v>158.79899999999998</v>
      </c>
      <c r="BA213" s="464">
        <f t="shared" si="34"/>
        <v>0</v>
      </c>
    </row>
    <row r="214" spans="1:61" s="572" customFormat="1" ht="42" customHeight="1" x14ac:dyDescent="0.2">
      <c r="A214" s="451">
        <v>52</v>
      </c>
      <c r="B214" s="429" t="s">
        <v>1339</v>
      </c>
      <c r="C214" s="429" t="s">
        <v>1280</v>
      </c>
      <c r="D214" s="430" t="s">
        <v>1250</v>
      </c>
      <c r="E214" s="516">
        <f t="shared" ref="E214:E236" si="35">I214</f>
        <v>2.5</v>
      </c>
      <c r="F214" s="516"/>
      <c r="G214" s="516"/>
      <c r="H214" s="516"/>
      <c r="I214" s="516">
        <v>2.5</v>
      </c>
      <c r="J214" s="738"/>
      <c r="K214" s="738"/>
      <c r="L214" s="504"/>
      <c r="M214" s="505"/>
      <c r="N214" s="505"/>
      <c r="O214" s="505"/>
      <c r="P214" s="442"/>
      <c r="Q214" s="442"/>
      <c r="R214" s="442"/>
      <c r="S214" s="505"/>
      <c r="T214" s="505"/>
      <c r="U214" s="505"/>
      <c r="V214" s="505"/>
      <c r="W214" s="505"/>
      <c r="X214" s="505"/>
      <c r="Y214" s="505"/>
      <c r="Z214" s="485"/>
      <c r="AA214" s="461">
        <v>1.2</v>
      </c>
      <c r="AB214" s="461"/>
      <c r="AC214" s="505"/>
      <c r="AD214" s="505"/>
      <c r="AE214" s="505"/>
      <c r="AF214" s="505"/>
      <c r="AG214" s="505"/>
      <c r="AH214" s="505"/>
      <c r="AI214" s="505"/>
      <c r="AJ214" s="505"/>
      <c r="AK214" s="505"/>
      <c r="AL214" s="505"/>
      <c r="AM214" s="505"/>
      <c r="AN214" s="505"/>
      <c r="AO214" s="505"/>
      <c r="AP214" s="505"/>
      <c r="AQ214" s="505"/>
      <c r="AR214" s="505"/>
      <c r="AS214" s="505"/>
      <c r="AT214" s="505"/>
      <c r="AU214" s="506"/>
      <c r="AV214" s="671"/>
      <c r="AX214" s="464"/>
      <c r="AY214" s="572">
        <v>14</v>
      </c>
      <c r="AZ214" s="464">
        <f t="shared" si="33"/>
        <v>2.5</v>
      </c>
      <c r="BA214" s="464">
        <f t="shared" si="34"/>
        <v>0</v>
      </c>
    </row>
    <row r="215" spans="1:61" s="562" customFormat="1" ht="36" x14ac:dyDescent="0.2">
      <c r="A215" s="480">
        <v>53</v>
      </c>
      <c r="B215" s="482" t="s">
        <v>1203</v>
      </c>
      <c r="C215" s="430" t="s">
        <v>1204</v>
      </c>
      <c r="D215" s="430" t="s">
        <v>1244</v>
      </c>
      <c r="E215" s="516">
        <f t="shared" si="35"/>
        <v>6</v>
      </c>
      <c r="F215" s="513">
        <v>0</v>
      </c>
      <c r="G215" s="513"/>
      <c r="H215" s="513"/>
      <c r="I215" s="513">
        <f t="shared" ref="I215:I223" si="36">SUM(L215:AV215)</f>
        <v>6</v>
      </c>
      <c r="J215" s="724"/>
      <c r="K215" s="724"/>
      <c r="L215" s="581">
        <v>0.5</v>
      </c>
      <c r="M215" s="530">
        <v>0.5</v>
      </c>
      <c r="N215" s="571">
        <v>4</v>
      </c>
      <c r="O215" s="571"/>
      <c r="P215" s="571"/>
      <c r="Q215" s="571"/>
      <c r="R215" s="530"/>
      <c r="S215" s="530"/>
      <c r="T215" s="530"/>
      <c r="U215" s="530"/>
      <c r="V215" s="530"/>
      <c r="W215" s="530"/>
      <c r="X215" s="530"/>
      <c r="Y215" s="530"/>
      <c r="Z215" s="485">
        <v>0</v>
      </c>
      <c r="AA215" s="461"/>
      <c r="AB215" s="461"/>
      <c r="AC215" s="530"/>
      <c r="AD215" s="530"/>
      <c r="AE215" s="530"/>
      <c r="AF215" s="530"/>
      <c r="AG215" s="530"/>
      <c r="AH215" s="530"/>
      <c r="AI215" s="530"/>
      <c r="AJ215" s="530"/>
      <c r="AK215" s="530"/>
      <c r="AL215" s="530"/>
      <c r="AM215" s="530"/>
      <c r="AN215" s="530"/>
      <c r="AO215" s="530"/>
      <c r="AP215" s="530"/>
      <c r="AQ215" s="530"/>
      <c r="AR215" s="530"/>
      <c r="AS215" s="530"/>
      <c r="AT215" s="530">
        <v>1</v>
      </c>
      <c r="AU215" s="530"/>
      <c r="AV215" s="527"/>
      <c r="AX215" s="464">
        <f>E215-I215</f>
        <v>0</v>
      </c>
      <c r="AY215" s="562">
        <v>15</v>
      </c>
      <c r="AZ215" s="464">
        <f t="shared" si="33"/>
        <v>6</v>
      </c>
      <c r="BA215" s="464">
        <f t="shared" si="34"/>
        <v>0</v>
      </c>
    </row>
    <row r="216" spans="1:61" s="562" customFormat="1" ht="42" customHeight="1" x14ac:dyDescent="0.2">
      <c r="A216" s="451">
        <v>54</v>
      </c>
      <c r="B216" s="430" t="s">
        <v>8</v>
      </c>
      <c r="C216" s="430" t="s">
        <v>114</v>
      </c>
      <c r="D216" s="430" t="s">
        <v>1244</v>
      </c>
      <c r="E216" s="516">
        <f t="shared" si="35"/>
        <v>7</v>
      </c>
      <c r="F216" s="513">
        <v>0</v>
      </c>
      <c r="G216" s="513"/>
      <c r="H216" s="513"/>
      <c r="I216" s="513">
        <f t="shared" si="36"/>
        <v>7</v>
      </c>
      <c r="J216" s="724"/>
      <c r="K216" s="724">
        <v>43</v>
      </c>
      <c r="L216" s="581"/>
      <c r="M216" s="530"/>
      <c r="N216" s="571">
        <v>6</v>
      </c>
      <c r="O216" s="571"/>
      <c r="P216" s="571"/>
      <c r="Q216" s="571"/>
      <c r="R216" s="530"/>
      <c r="S216" s="530"/>
      <c r="T216" s="530"/>
      <c r="U216" s="530"/>
      <c r="V216" s="530"/>
      <c r="W216" s="530"/>
      <c r="X216" s="530"/>
      <c r="Y216" s="530"/>
      <c r="Z216" s="485">
        <v>0</v>
      </c>
      <c r="AA216" s="461"/>
      <c r="AB216" s="461"/>
      <c r="AC216" s="530"/>
      <c r="AD216" s="530"/>
      <c r="AE216" s="530"/>
      <c r="AF216" s="530">
        <v>0.1</v>
      </c>
      <c r="AG216" s="530"/>
      <c r="AH216" s="530"/>
      <c r="AI216" s="530"/>
      <c r="AJ216" s="530"/>
      <c r="AK216" s="530"/>
      <c r="AL216" s="530"/>
      <c r="AM216" s="530"/>
      <c r="AN216" s="530"/>
      <c r="AO216" s="530"/>
      <c r="AP216" s="530"/>
      <c r="AQ216" s="530"/>
      <c r="AR216" s="530"/>
      <c r="AS216" s="530"/>
      <c r="AT216" s="530">
        <v>0.9</v>
      </c>
      <c r="AU216" s="530"/>
      <c r="AV216" s="527"/>
      <c r="AW216" s="562">
        <v>35</v>
      </c>
      <c r="AX216" s="464">
        <f>E216-I216</f>
        <v>0</v>
      </c>
      <c r="AY216" s="572">
        <v>16</v>
      </c>
      <c r="AZ216" s="464">
        <f t="shared" si="33"/>
        <v>7</v>
      </c>
      <c r="BA216" s="464">
        <f t="shared" si="34"/>
        <v>0</v>
      </c>
    </row>
    <row r="217" spans="1:61" s="562" customFormat="1" ht="39.75" customHeight="1" x14ac:dyDescent="0.2">
      <c r="A217" s="480">
        <v>55</v>
      </c>
      <c r="B217" s="429" t="s">
        <v>1339</v>
      </c>
      <c r="C217" s="429" t="s">
        <v>1280</v>
      </c>
      <c r="D217" s="430" t="s">
        <v>1244</v>
      </c>
      <c r="E217" s="516">
        <f t="shared" si="35"/>
        <v>2</v>
      </c>
      <c r="F217" s="513"/>
      <c r="G217" s="513"/>
      <c r="H217" s="513"/>
      <c r="I217" s="513">
        <v>2</v>
      </c>
      <c r="J217" s="724"/>
      <c r="K217" s="724"/>
      <c r="L217" s="581"/>
      <c r="M217" s="530"/>
      <c r="N217" s="571"/>
      <c r="O217" s="571"/>
      <c r="P217" s="571"/>
      <c r="Q217" s="571"/>
      <c r="R217" s="530"/>
      <c r="S217" s="530"/>
      <c r="T217" s="530"/>
      <c r="U217" s="530"/>
      <c r="V217" s="530"/>
      <c r="W217" s="530"/>
      <c r="X217" s="530"/>
      <c r="Y217" s="530"/>
      <c r="Z217" s="485"/>
      <c r="AA217" s="461">
        <v>1</v>
      </c>
      <c r="AB217" s="461"/>
      <c r="AC217" s="530"/>
      <c r="AD217" s="530"/>
      <c r="AE217" s="530"/>
      <c r="AF217" s="530"/>
      <c r="AG217" s="530"/>
      <c r="AH217" s="530"/>
      <c r="AI217" s="530"/>
      <c r="AJ217" s="530"/>
      <c r="AK217" s="530"/>
      <c r="AL217" s="530"/>
      <c r="AM217" s="530"/>
      <c r="AN217" s="530"/>
      <c r="AO217" s="530"/>
      <c r="AP217" s="530"/>
      <c r="AQ217" s="530"/>
      <c r="AR217" s="530"/>
      <c r="AS217" s="530"/>
      <c r="AT217" s="530"/>
      <c r="AU217" s="530"/>
      <c r="AV217" s="527"/>
      <c r="AX217" s="464"/>
      <c r="AY217" s="562">
        <v>17</v>
      </c>
      <c r="AZ217" s="464">
        <f t="shared" si="33"/>
        <v>2</v>
      </c>
      <c r="BA217" s="464">
        <f t="shared" si="34"/>
        <v>0</v>
      </c>
    </row>
    <row r="218" spans="1:61" ht="81.75" customHeight="1" x14ac:dyDescent="0.2">
      <c r="A218" s="451">
        <v>56</v>
      </c>
      <c r="B218" s="429" t="s">
        <v>1304</v>
      </c>
      <c r="C218" s="429" t="s">
        <v>115</v>
      </c>
      <c r="D218" s="429" t="s">
        <v>1251</v>
      </c>
      <c r="E218" s="516">
        <f t="shared" si="35"/>
        <v>1.07</v>
      </c>
      <c r="F218" s="513">
        <v>0</v>
      </c>
      <c r="G218" s="513"/>
      <c r="H218" s="513"/>
      <c r="I218" s="513">
        <f t="shared" si="36"/>
        <v>1.07</v>
      </c>
      <c r="J218" s="724"/>
      <c r="K218" s="724"/>
      <c r="L218" s="593"/>
      <c r="M218" s="594"/>
      <c r="N218" s="594">
        <v>1.07</v>
      </c>
      <c r="O218" s="594"/>
      <c r="P218" s="594"/>
      <c r="Q218" s="594"/>
      <c r="R218" s="594"/>
      <c r="S218" s="594"/>
      <c r="T218" s="594"/>
      <c r="U218" s="594"/>
      <c r="V218" s="594"/>
      <c r="W218" s="594"/>
      <c r="X218" s="594"/>
      <c r="Y218" s="594"/>
      <c r="Z218" s="485">
        <v>0</v>
      </c>
      <c r="AA218" s="461"/>
      <c r="AB218" s="461"/>
      <c r="AC218" s="594"/>
      <c r="AD218" s="594"/>
      <c r="AE218" s="594"/>
      <c r="AF218" s="594"/>
      <c r="AG218" s="594"/>
      <c r="AH218" s="594"/>
      <c r="AI218" s="594"/>
      <c r="AJ218" s="594"/>
      <c r="AK218" s="594"/>
      <c r="AL218" s="594"/>
      <c r="AM218" s="594"/>
      <c r="AN218" s="594"/>
      <c r="AO218" s="594"/>
      <c r="AP218" s="594"/>
      <c r="AQ218" s="594"/>
      <c r="AR218" s="594"/>
      <c r="AS218" s="594"/>
      <c r="AT218" s="594"/>
      <c r="AU218" s="594"/>
      <c r="AV218" s="669"/>
      <c r="AX218" s="464">
        <f t="shared" ref="AX218:AX223" si="37">E218-I218</f>
        <v>0</v>
      </c>
      <c r="AY218" s="572">
        <v>18</v>
      </c>
      <c r="AZ218" s="464">
        <f t="shared" si="33"/>
        <v>1.07</v>
      </c>
      <c r="BA218" s="464">
        <f t="shared" si="34"/>
        <v>0</v>
      </c>
    </row>
    <row r="219" spans="1:61" ht="80.25" customHeight="1" x14ac:dyDescent="0.2">
      <c r="A219" s="480">
        <v>57</v>
      </c>
      <c r="B219" s="429" t="s">
        <v>1305</v>
      </c>
      <c r="C219" s="429" t="s">
        <v>115</v>
      </c>
      <c r="D219" s="429" t="s">
        <v>1251</v>
      </c>
      <c r="E219" s="516">
        <f t="shared" si="35"/>
        <v>12.73</v>
      </c>
      <c r="F219" s="513">
        <v>0</v>
      </c>
      <c r="G219" s="513"/>
      <c r="H219" s="513"/>
      <c r="I219" s="513">
        <f t="shared" si="36"/>
        <v>12.73</v>
      </c>
      <c r="J219" s="724"/>
      <c r="K219" s="724"/>
      <c r="L219" s="593"/>
      <c r="M219" s="594"/>
      <c r="N219" s="594">
        <v>12.73</v>
      </c>
      <c r="O219" s="594"/>
      <c r="P219" s="594"/>
      <c r="Q219" s="594"/>
      <c r="R219" s="594"/>
      <c r="S219" s="594"/>
      <c r="T219" s="594"/>
      <c r="U219" s="594"/>
      <c r="V219" s="594"/>
      <c r="W219" s="594"/>
      <c r="X219" s="594"/>
      <c r="Y219" s="594"/>
      <c r="Z219" s="485">
        <v>0</v>
      </c>
      <c r="AA219" s="461"/>
      <c r="AB219" s="461"/>
      <c r="AC219" s="594"/>
      <c r="AD219" s="594"/>
      <c r="AE219" s="594"/>
      <c r="AF219" s="594"/>
      <c r="AG219" s="594"/>
      <c r="AH219" s="594"/>
      <c r="AI219" s="594"/>
      <c r="AJ219" s="594"/>
      <c r="AK219" s="594"/>
      <c r="AL219" s="594"/>
      <c r="AM219" s="594"/>
      <c r="AN219" s="594"/>
      <c r="AO219" s="594"/>
      <c r="AP219" s="594"/>
      <c r="AQ219" s="594"/>
      <c r="AR219" s="594"/>
      <c r="AS219" s="594"/>
      <c r="AT219" s="594"/>
      <c r="AU219" s="594"/>
      <c r="AV219" s="669"/>
      <c r="AX219" s="464">
        <f t="shared" si="37"/>
        <v>0</v>
      </c>
      <c r="AY219" s="562">
        <v>19</v>
      </c>
      <c r="AZ219" s="464">
        <f t="shared" si="33"/>
        <v>12.73</v>
      </c>
      <c r="BA219" s="464">
        <f t="shared" si="34"/>
        <v>0</v>
      </c>
    </row>
    <row r="220" spans="1:61" ht="61.5" customHeight="1" x14ac:dyDescent="0.2">
      <c r="A220" s="451">
        <v>58</v>
      </c>
      <c r="B220" s="429" t="s">
        <v>1017</v>
      </c>
      <c r="C220" s="429" t="s">
        <v>115</v>
      </c>
      <c r="D220" s="429" t="s">
        <v>1251</v>
      </c>
      <c r="E220" s="516">
        <f t="shared" si="35"/>
        <v>2.36</v>
      </c>
      <c r="F220" s="513">
        <v>0</v>
      </c>
      <c r="G220" s="513"/>
      <c r="H220" s="513"/>
      <c r="I220" s="513">
        <f t="shared" si="36"/>
        <v>2.36</v>
      </c>
      <c r="J220" s="724"/>
      <c r="K220" s="724"/>
      <c r="L220" s="593"/>
      <c r="M220" s="594"/>
      <c r="N220" s="594"/>
      <c r="O220" s="594"/>
      <c r="P220" s="594"/>
      <c r="Q220" s="594"/>
      <c r="R220" s="594"/>
      <c r="S220" s="594"/>
      <c r="T220" s="594"/>
      <c r="U220" s="594"/>
      <c r="V220" s="594"/>
      <c r="W220" s="594"/>
      <c r="X220" s="594"/>
      <c r="Y220" s="594"/>
      <c r="Z220" s="485">
        <v>0</v>
      </c>
      <c r="AA220" s="461"/>
      <c r="AB220" s="461"/>
      <c r="AC220" s="594"/>
      <c r="AD220" s="594"/>
      <c r="AE220" s="594"/>
      <c r="AF220" s="594"/>
      <c r="AG220" s="594"/>
      <c r="AH220" s="594"/>
      <c r="AI220" s="594"/>
      <c r="AJ220" s="594"/>
      <c r="AK220" s="594"/>
      <c r="AL220" s="594"/>
      <c r="AM220" s="594"/>
      <c r="AN220" s="594"/>
      <c r="AO220" s="594"/>
      <c r="AP220" s="594"/>
      <c r="AQ220" s="594"/>
      <c r="AR220" s="594"/>
      <c r="AS220" s="594"/>
      <c r="AT220" s="594">
        <v>2.36</v>
      </c>
      <c r="AU220" s="594"/>
      <c r="AV220" s="669"/>
      <c r="AX220" s="464">
        <f t="shared" si="37"/>
        <v>0</v>
      </c>
      <c r="AY220" s="572">
        <v>20</v>
      </c>
      <c r="AZ220" s="464">
        <f t="shared" ref="AZ220:AZ293" si="38">I220+H220+G220+F220</f>
        <v>2.36</v>
      </c>
      <c r="BA220" s="464">
        <f t="shared" si="34"/>
        <v>0</v>
      </c>
    </row>
    <row r="221" spans="1:61" ht="54" x14ac:dyDescent="0.2">
      <c r="A221" s="480">
        <v>59</v>
      </c>
      <c r="B221" s="429" t="s">
        <v>248</v>
      </c>
      <c r="C221" s="429" t="s">
        <v>115</v>
      </c>
      <c r="D221" s="429" t="s">
        <v>1251</v>
      </c>
      <c r="E221" s="516">
        <f t="shared" si="35"/>
        <v>3.89</v>
      </c>
      <c r="F221" s="513">
        <v>0</v>
      </c>
      <c r="G221" s="513"/>
      <c r="H221" s="513"/>
      <c r="I221" s="513">
        <f t="shared" si="36"/>
        <v>3.89</v>
      </c>
      <c r="J221" s="724"/>
      <c r="K221" s="724"/>
      <c r="L221" s="593"/>
      <c r="M221" s="594"/>
      <c r="N221" s="594"/>
      <c r="O221" s="594"/>
      <c r="P221" s="594"/>
      <c r="Q221" s="594"/>
      <c r="R221" s="594"/>
      <c r="S221" s="594"/>
      <c r="T221" s="594"/>
      <c r="U221" s="594"/>
      <c r="V221" s="594"/>
      <c r="W221" s="594"/>
      <c r="X221" s="594"/>
      <c r="Y221" s="594"/>
      <c r="Z221" s="485">
        <v>0</v>
      </c>
      <c r="AA221" s="461"/>
      <c r="AB221" s="461"/>
      <c r="AC221" s="594"/>
      <c r="AD221" s="594"/>
      <c r="AE221" s="594"/>
      <c r="AF221" s="594"/>
      <c r="AG221" s="594"/>
      <c r="AH221" s="594"/>
      <c r="AI221" s="594"/>
      <c r="AJ221" s="594"/>
      <c r="AK221" s="594"/>
      <c r="AL221" s="594"/>
      <c r="AM221" s="594"/>
      <c r="AN221" s="594"/>
      <c r="AO221" s="594"/>
      <c r="AP221" s="594"/>
      <c r="AQ221" s="594"/>
      <c r="AR221" s="594"/>
      <c r="AS221" s="594"/>
      <c r="AT221" s="594">
        <v>3.89</v>
      </c>
      <c r="AU221" s="594"/>
      <c r="AV221" s="669"/>
      <c r="AX221" s="464">
        <f t="shared" si="37"/>
        <v>0</v>
      </c>
      <c r="AY221" s="562">
        <v>21</v>
      </c>
      <c r="AZ221" s="464">
        <f t="shared" si="38"/>
        <v>3.89</v>
      </c>
      <c r="BA221" s="464">
        <f t="shared" si="34"/>
        <v>0</v>
      </c>
    </row>
    <row r="222" spans="1:61" ht="39.75" customHeight="1" x14ac:dyDescent="0.2">
      <c r="A222" s="451">
        <v>60</v>
      </c>
      <c r="B222" s="429" t="s">
        <v>208</v>
      </c>
      <c r="C222" s="429" t="s">
        <v>115</v>
      </c>
      <c r="D222" s="429" t="s">
        <v>1251</v>
      </c>
      <c r="E222" s="516">
        <f t="shared" si="35"/>
        <v>7.86</v>
      </c>
      <c r="F222" s="513">
        <v>0</v>
      </c>
      <c r="G222" s="513"/>
      <c r="H222" s="513"/>
      <c r="I222" s="513">
        <f t="shared" si="36"/>
        <v>7.86</v>
      </c>
      <c r="J222" s="724"/>
      <c r="K222" s="724"/>
      <c r="L222" s="593"/>
      <c r="M222" s="594"/>
      <c r="N222" s="594"/>
      <c r="O222" s="594"/>
      <c r="P222" s="594"/>
      <c r="Q222" s="594"/>
      <c r="R222" s="594"/>
      <c r="S222" s="594"/>
      <c r="T222" s="594"/>
      <c r="U222" s="594"/>
      <c r="V222" s="594"/>
      <c r="W222" s="594"/>
      <c r="X222" s="594"/>
      <c r="Y222" s="594"/>
      <c r="Z222" s="485">
        <v>0</v>
      </c>
      <c r="AA222" s="461"/>
      <c r="AB222" s="461"/>
      <c r="AC222" s="594"/>
      <c r="AD222" s="594"/>
      <c r="AE222" s="594"/>
      <c r="AF222" s="594"/>
      <c r="AG222" s="594"/>
      <c r="AH222" s="594"/>
      <c r="AI222" s="594"/>
      <c r="AJ222" s="594"/>
      <c r="AK222" s="594"/>
      <c r="AL222" s="594"/>
      <c r="AM222" s="594"/>
      <c r="AN222" s="594"/>
      <c r="AO222" s="594"/>
      <c r="AP222" s="594"/>
      <c r="AQ222" s="594"/>
      <c r="AR222" s="594"/>
      <c r="AS222" s="594"/>
      <c r="AT222" s="594">
        <v>7.86</v>
      </c>
      <c r="AU222" s="594"/>
      <c r="AV222" s="669"/>
      <c r="AX222" s="464">
        <f t="shared" si="37"/>
        <v>0</v>
      </c>
      <c r="AY222" s="572">
        <v>22</v>
      </c>
      <c r="AZ222" s="464">
        <f t="shared" si="38"/>
        <v>7.86</v>
      </c>
      <c r="BA222" s="464">
        <f t="shared" si="34"/>
        <v>0</v>
      </c>
    </row>
    <row r="223" spans="1:61" ht="44.25" customHeight="1" x14ac:dyDescent="0.2">
      <c r="A223" s="480">
        <v>61</v>
      </c>
      <c r="B223" s="429" t="s">
        <v>207</v>
      </c>
      <c r="C223" s="429" t="s">
        <v>115</v>
      </c>
      <c r="D223" s="429" t="s">
        <v>1251</v>
      </c>
      <c r="E223" s="516">
        <f t="shared" si="35"/>
        <v>7</v>
      </c>
      <c r="F223" s="513">
        <v>0</v>
      </c>
      <c r="G223" s="513"/>
      <c r="H223" s="513"/>
      <c r="I223" s="513">
        <f t="shared" si="36"/>
        <v>7</v>
      </c>
      <c r="J223" s="724"/>
      <c r="K223" s="724"/>
      <c r="L223" s="593"/>
      <c r="M223" s="594"/>
      <c r="N223" s="594"/>
      <c r="O223" s="594"/>
      <c r="P223" s="594"/>
      <c r="Q223" s="594"/>
      <c r="R223" s="594"/>
      <c r="S223" s="594"/>
      <c r="T223" s="594"/>
      <c r="U223" s="594"/>
      <c r="V223" s="594"/>
      <c r="W223" s="594"/>
      <c r="X223" s="594"/>
      <c r="Y223" s="594"/>
      <c r="Z223" s="485">
        <v>0</v>
      </c>
      <c r="AA223" s="461"/>
      <c r="AB223" s="461"/>
      <c r="AC223" s="594"/>
      <c r="AD223" s="594"/>
      <c r="AE223" s="594"/>
      <c r="AF223" s="594"/>
      <c r="AG223" s="594"/>
      <c r="AH223" s="594"/>
      <c r="AI223" s="594"/>
      <c r="AJ223" s="594"/>
      <c r="AK223" s="594"/>
      <c r="AL223" s="594"/>
      <c r="AM223" s="594"/>
      <c r="AN223" s="594"/>
      <c r="AO223" s="594"/>
      <c r="AP223" s="594"/>
      <c r="AQ223" s="594"/>
      <c r="AR223" s="594"/>
      <c r="AS223" s="594"/>
      <c r="AT223" s="594">
        <v>7</v>
      </c>
      <c r="AU223" s="594"/>
      <c r="AV223" s="669"/>
      <c r="AX223" s="464">
        <f t="shared" si="37"/>
        <v>0</v>
      </c>
      <c r="AY223" s="562">
        <v>23</v>
      </c>
      <c r="AZ223" s="464">
        <f t="shared" si="38"/>
        <v>7</v>
      </c>
      <c r="BA223" s="464">
        <f t="shared" si="34"/>
        <v>0</v>
      </c>
    </row>
    <row r="224" spans="1:61" s="459" customFormat="1" ht="45" customHeight="1" x14ac:dyDescent="0.2">
      <c r="A224" s="451">
        <v>62</v>
      </c>
      <c r="B224" s="429" t="s">
        <v>1339</v>
      </c>
      <c r="C224" s="429" t="s">
        <v>1280</v>
      </c>
      <c r="D224" s="429" t="s">
        <v>1251</v>
      </c>
      <c r="E224" s="516">
        <f t="shared" si="35"/>
        <v>31</v>
      </c>
      <c r="F224" s="513"/>
      <c r="G224" s="513"/>
      <c r="H224" s="513"/>
      <c r="I224" s="513">
        <v>31</v>
      </c>
      <c r="J224" s="724"/>
      <c r="K224" s="724"/>
      <c r="L224" s="570"/>
      <c r="M224" s="490"/>
      <c r="N224" s="490"/>
      <c r="O224" s="490"/>
      <c r="P224" s="490"/>
      <c r="Q224" s="490"/>
      <c r="R224" s="490"/>
      <c r="S224" s="490"/>
      <c r="T224" s="490"/>
      <c r="U224" s="490"/>
      <c r="V224" s="490"/>
      <c r="W224" s="490"/>
      <c r="X224" s="490"/>
      <c r="Y224" s="490"/>
      <c r="Z224" s="485"/>
      <c r="AA224" s="461">
        <v>13</v>
      </c>
      <c r="AB224" s="461"/>
      <c r="AC224" s="490"/>
      <c r="AD224" s="490"/>
      <c r="AE224" s="490"/>
      <c r="AF224" s="490"/>
      <c r="AG224" s="490"/>
      <c r="AH224" s="490"/>
      <c r="AI224" s="490"/>
      <c r="AJ224" s="490"/>
      <c r="AK224" s="490"/>
      <c r="AL224" s="490"/>
      <c r="AM224" s="490"/>
      <c r="AN224" s="490"/>
      <c r="AO224" s="490"/>
      <c r="AP224" s="490"/>
      <c r="AQ224" s="490"/>
      <c r="AR224" s="490"/>
      <c r="AS224" s="490"/>
      <c r="AT224" s="490"/>
      <c r="AU224" s="490"/>
      <c r="AV224" s="633"/>
      <c r="AX224" s="464"/>
      <c r="AY224" s="572">
        <v>24</v>
      </c>
      <c r="AZ224" s="464">
        <f t="shared" si="38"/>
        <v>31</v>
      </c>
      <c r="BA224" s="464">
        <f t="shared" si="34"/>
        <v>0</v>
      </c>
    </row>
    <row r="225" spans="1:191" s="459" customFormat="1" ht="45" customHeight="1" x14ac:dyDescent="0.2">
      <c r="A225" s="480">
        <v>63</v>
      </c>
      <c r="B225" s="429" t="s">
        <v>224</v>
      </c>
      <c r="C225" s="429" t="s">
        <v>72</v>
      </c>
      <c r="D225" s="429" t="s">
        <v>1245</v>
      </c>
      <c r="E225" s="516">
        <f t="shared" si="35"/>
        <v>1</v>
      </c>
      <c r="F225" s="513"/>
      <c r="G225" s="513"/>
      <c r="H225" s="513"/>
      <c r="I225" s="513">
        <v>1</v>
      </c>
      <c r="J225" s="727">
        <v>4</v>
      </c>
      <c r="K225" s="727"/>
      <c r="L225" s="570"/>
      <c r="M225" s="490"/>
      <c r="N225" s="490"/>
      <c r="O225" s="490"/>
      <c r="P225" s="490"/>
      <c r="Q225" s="490"/>
      <c r="R225" s="490"/>
      <c r="S225" s="490"/>
      <c r="T225" s="490"/>
      <c r="U225" s="490"/>
      <c r="V225" s="490"/>
      <c r="W225" s="490"/>
      <c r="X225" s="490"/>
      <c r="Y225" s="490"/>
      <c r="Z225" s="485"/>
      <c r="AA225" s="461"/>
      <c r="AB225" s="461"/>
      <c r="AC225" s="490"/>
      <c r="AD225" s="490"/>
      <c r="AE225" s="490"/>
      <c r="AF225" s="490"/>
      <c r="AG225" s="490"/>
      <c r="AH225" s="490"/>
      <c r="AI225" s="490"/>
      <c r="AJ225" s="490"/>
      <c r="AK225" s="490"/>
      <c r="AL225" s="490"/>
      <c r="AM225" s="490"/>
      <c r="AN225" s="490"/>
      <c r="AO225" s="490"/>
      <c r="AP225" s="490"/>
      <c r="AQ225" s="490"/>
      <c r="AR225" s="490"/>
      <c r="AS225" s="490"/>
      <c r="AT225" s="490"/>
      <c r="AU225" s="490"/>
      <c r="AV225" s="633"/>
      <c r="AY225" s="572"/>
      <c r="AZ225" s="464">
        <f t="shared" si="38"/>
        <v>1</v>
      </c>
      <c r="BA225" s="464">
        <f t="shared" si="34"/>
        <v>0</v>
      </c>
    </row>
    <row r="226" spans="1:191" s="562" customFormat="1" ht="40.5" customHeight="1" x14ac:dyDescent="0.2">
      <c r="A226" s="451">
        <v>64</v>
      </c>
      <c r="B226" s="437" t="s">
        <v>1352</v>
      </c>
      <c r="C226" s="430" t="s">
        <v>1351</v>
      </c>
      <c r="D226" s="642" t="s">
        <v>1255</v>
      </c>
      <c r="E226" s="516">
        <f t="shared" si="35"/>
        <v>1.5</v>
      </c>
      <c r="F226" s="513"/>
      <c r="G226" s="432"/>
      <c r="H226" s="432"/>
      <c r="I226" s="513">
        <v>1.5</v>
      </c>
      <c r="J226" s="689"/>
      <c r="K226" s="689"/>
      <c r="L226" s="618"/>
      <c r="M226" s="429"/>
      <c r="N226" s="429"/>
      <c r="O226" s="429"/>
      <c r="P226" s="429"/>
      <c r="Q226" s="429"/>
      <c r="R226" s="429"/>
      <c r="S226" s="429"/>
      <c r="T226" s="429"/>
      <c r="U226" s="429"/>
      <c r="V226" s="429"/>
      <c r="W226" s="429"/>
      <c r="X226" s="429"/>
      <c r="Y226" s="429"/>
      <c r="Z226" s="485"/>
      <c r="AA226" s="485">
        <v>0.5</v>
      </c>
      <c r="AB226" s="485"/>
      <c r="AC226" s="429"/>
      <c r="AD226" s="429"/>
      <c r="AE226" s="429"/>
      <c r="AF226" s="429"/>
      <c r="AG226" s="429"/>
      <c r="AH226" s="429"/>
      <c r="AI226" s="429"/>
      <c r="AJ226" s="429"/>
      <c r="AK226" s="429"/>
      <c r="AL226" s="429"/>
      <c r="AM226" s="429"/>
      <c r="AN226" s="429"/>
      <c r="AO226" s="429"/>
      <c r="AP226" s="429"/>
      <c r="AQ226" s="429"/>
      <c r="AR226" s="429"/>
      <c r="AS226" s="429"/>
      <c r="AT226" s="429"/>
      <c r="AU226" s="429"/>
      <c r="AV226" s="616"/>
      <c r="AW226" s="610"/>
      <c r="AX226" s="610"/>
      <c r="AY226" s="562">
        <v>25</v>
      </c>
      <c r="AZ226" s="464">
        <f t="shared" si="38"/>
        <v>1.5</v>
      </c>
      <c r="BA226" s="464">
        <f t="shared" si="34"/>
        <v>0</v>
      </c>
      <c r="BB226" s="610"/>
      <c r="BC226" s="610"/>
      <c r="BD226" s="610"/>
      <c r="BE226" s="610"/>
      <c r="BF226" s="610"/>
      <c r="BG226" s="610"/>
      <c r="BH226" s="610"/>
      <c r="BI226" s="610"/>
      <c r="BJ226" s="610"/>
      <c r="BK226" s="610"/>
      <c r="BL226" s="610"/>
      <c r="BM226" s="610"/>
      <c r="BN226" s="610"/>
      <c r="BO226" s="610"/>
      <c r="BP226" s="610"/>
      <c r="BQ226" s="610"/>
      <c r="BR226" s="610"/>
      <c r="BS226" s="610"/>
      <c r="BT226" s="610"/>
      <c r="BU226" s="610"/>
      <c r="BV226" s="610"/>
      <c r="BW226" s="610"/>
      <c r="BX226" s="610"/>
      <c r="BY226" s="610"/>
      <c r="BZ226" s="610"/>
      <c r="CA226" s="610"/>
      <c r="CB226" s="610"/>
      <c r="CC226" s="610"/>
      <c r="CD226" s="610"/>
      <c r="CE226" s="610"/>
      <c r="CF226" s="610"/>
      <c r="CG226" s="610"/>
      <c r="CH226" s="610"/>
      <c r="CI226" s="610"/>
      <c r="CJ226" s="610"/>
      <c r="CK226" s="610"/>
      <c r="CL226" s="610"/>
      <c r="CM226" s="610"/>
      <c r="CN226" s="610"/>
      <c r="CO226" s="610"/>
      <c r="CP226" s="610"/>
      <c r="CQ226" s="610"/>
      <c r="CR226" s="610"/>
      <c r="CS226" s="610"/>
      <c r="CT226" s="610"/>
      <c r="CU226" s="610"/>
      <c r="CV226" s="610"/>
      <c r="CW226" s="610"/>
      <c r="CX226" s="610"/>
      <c r="CY226" s="610"/>
      <c r="CZ226" s="610"/>
      <c r="DA226" s="610"/>
      <c r="DB226" s="610"/>
      <c r="DC226" s="610"/>
      <c r="DD226" s="610"/>
      <c r="DE226" s="610"/>
      <c r="DF226" s="610"/>
      <c r="DG226" s="610"/>
      <c r="DH226" s="610"/>
      <c r="DI226" s="610"/>
      <c r="DJ226" s="610"/>
      <c r="DK226" s="610"/>
      <c r="DL226" s="610"/>
      <c r="DM226" s="610"/>
      <c r="DN226" s="610"/>
      <c r="DO226" s="610"/>
      <c r="DP226" s="610"/>
      <c r="DQ226" s="610"/>
      <c r="DR226" s="610"/>
      <c r="DS226" s="610"/>
      <c r="DT226" s="610"/>
      <c r="DU226" s="610"/>
      <c r="DV226" s="610"/>
      <c r="DW226" s="610"/>
      <c r="DX226" s="610"/>
      <c r="DY226" s="610"/>
      <c r="DZ226" s="610"/>
      <c r="EA226" s="610"/>
      <c r="EB226" s="610"/>
      <c r="EC226" s="610"/>
      <c r="ED226" s="610"/>
      <c r="EE226" s="610"/>
      <c r="EF226" s="610"/>
      <c r="EG226" s="610"/>
      <c r="EH226" s="610"/>
      <c r="EI226" s="610"/>
      <c r="EJ226" s="610"/>
      <c r="EK226" s="610"/>
      <c r="EL226" s="610"/>
      <c r="EM226" s="610"/>
      <c r="EN226" s="610"/>
      <c r="EO226" s="610"/>
      <c r="EP226" s="610"/>
      <c r="EQ226" s="610"/>
      <c r="ER226" s="610"/>
      <c r="ES226" s="610"/>
      <c r="ET226" s="610"/>
      <c r="EU226" s="610"/>
      <c r="EV226" s="610"/>
      <c r="EW226" s="610"/>
      <c r="EX226" s="610"/>
      <c r="EY226" s="610"/>
      <c r="EZ226" s="610"/>
      <c r="FA226" s="610"/>
      <c r="FB226" s="610"/>
      <c r="FC226" s="610"/>
      <c r="FD226" s="610"/>
      <c r="FE226" s="610"/>
      <c r="FF226" s="610"/>
      <c r="FG226" s="610"/>
      <c r="FH226" s="610"/>
      <c r="FI226" s="610"/>
      <c r="FJ226" s="610"/>
      <c r="FK226" s="610"/>
      <c r="FL226" s="610"/>
      <c r="FM226" s="610"/>
      <c r="FN226" s="610"/>
      <c r="FO226" s="610"/>
      <c r="FP226" s="610"/>
      <c r="FQ226" s="610"/>
      <c r="FR226" s="610"/>
      <c r="FS226" s="610"/>
      <c r="FT226" s="610"/>
      <c r="FU226" s="610"/>
      <c r="FV226" s="610"/>
      <c r="FW226" s="610"/>
      <c r="FX226" s="610"/>
      <c r="FY226" s="610"/>
      <c r="FZ226" s="610"/>
      <c r="GA226" s="610"/>
      <c r="GB226" s="610"/>
      <c r="GC226" s="610"/>
      <c r="GD226" s="610"/>
      <c r="GE226" s="610"/>
      <c r="GF226" s="610"/>
      <c r="GG226" s="610"/>
      <c r="GH226" s="610"/>
      <c r="GI226" s="610"/>
    </row>
    <row r="227" spans="1:191" s="459" customFormat="1" ht="42" customHeight="1" x14ac:dyDescent="0.2">
      <c r="A227" s="480">
        <v>65</v>
      </c>
      <c r="B227" s="429" t="s">
        <v>1339</v>
      </c>
      <c r="C227" s="429" t="s">
        <v>1280</v>
      </c>
      <c r="D227" s="430" t="s">
        <v>1246</v>
      </c>
      <c r="E227" s="516">
        <f t="shared" si="35"/>
        <v>11</v>
      </c>
      <c r="F227" s="513"/>
      <c r="G227" s="513"/>
      <c r="H227" s="513"/>
      <c r="I227" s="513">
        <v>11</v>
      </c>
      <c r="J227" s="724"/>
      <c r="K227" s="724"/>
      <c r="L227" s="570"/>
      <c r="M227" s="490"/>
      <c r="N227" s="490"/>
      <c r="O227" s="490"/>
      <c r="P227" s="490"/>
      <c r="Q227" s="490"/>
      <c r="R227" s="490"/>
      <c r="S227" s="490"/>
      <c r="T227" s="490"/>
      <c r="U227" s="490"/>
      <c r="V227" s="490"/>
      <c r="W227" s="490"/>
      <c r="X227" s="490"/>
      <c r="Y227" s="490"/>
      <c r="Z227" s="485"/>
      <c r="AA227" s="461">
        <v>5.3</v>
      </c>
      <c r="AB227" s="461"/>
      <c r="AC227" s="490"/>
      <c r="AD227" s="490"/>
      <c r="AE227" s="490"/>
      <c r="AF227" s="490"/>
      <c r="AG227" s="490"/>
      <c r="AH227" s="490"/>
      <c r="AI227" s="490"/>
      <c r="AJ227" s="490"/>
      <c r="AK227" s="490"/>
      <c r="AL227" s="490"/>
      <c r="AM227" s="490"/>
      <c r="AN227" s="490"/>
      <c r="AO227" s="490"/>
      <c r="AP227" s="490"/>
      <c r="AQ227" s="490"/>
      <c r="AR227" s="490"/>
      <c r="AS227" s="490"/>
      <c r="AT227" s="490"/>
      <c r="AU227" s="490"/>
      <c r="AV227" s="633"/>
      <c r="AX227" s="464"/>
      <c r="AY227" s="572">
        <v>26</v>
      </c>
      <c r="AZ227" s="464">
        <f t="shared" si="38"/>
        <v>11</v>
      </c>
      <c r="BA227" s="464">
        <f t="shared" si="34"/>
        <v>0</v>
      </c>
    </row>
    <row r="228" spans="1:191" s="459" customFormat="1" ht="87" customHeight="1" x14ac:dyDescent="0.2">
      <c r="A228" s="451">
        <v>66</v>
      </c>
      <c r="B228" s="429" t="s">
        <v>1341</v>
      </c>
      <c r="C228" s="429" t="s">
        <v>1344</v>
      </c>
      <c r="D228" s="430" t="s">
        <v>1246</v>
      </c>
      <c r="E228" s="516">
        <f t="shared" si="35"/>
        <v>36</v>
      </c>
      <c r="F228" s="513"/>
      <c r="G228" s="513"/>
      <c r="H228" s="513"/>
      <c r="I228" s="513">
        <v>36</v>
      </c>
      <c r="J228" s="724"/>
      <c r="K228" s="724"/>
      <c r="L228" s="570"/>
      <c r="M228" s="490"/>
      <c r="N228" s="490"/>
      <c r="O228" s="490"/>
      <c r="P228" s="490"/>
      <c r="Q228" s="490"/>
      <c r="R228" s="490"/>
      <c r="S228" s="490"/>
      <c r="T228" s="490"/>
      <c r="U228" s="490"/>
      <c r="V228" s="490"/>
      <c r="W228" s="490"/>
      <c r="X228" s="490"/>
      <c r="Y228" s="490"/>
      <c r="Z228" s="485"/>
      <c r="AA228" s="461">
        <v>15</v>
      </c>
      <c r="AB228" s="461"/>
      <c r="AC228" s="490"/>
      <c r="AD228" s="490"/>
      <c r="AE228" s="490"/>
      <c r="AF228" s="490"/>
      <c r="AG228" s="490"/>
      <c r="AH228" s="490"/>
      <c r="AI228" s="490"/>
      <c r="AJ228" s="490"/>
      <c r="AK228" s="490"/>
      <c r="AL228" s="490"/>
      <c r="AM228" s="490"/>
      <c r="AN228" s="490"/>
      <c r="AO228" s="490"/>
      <c r="AP228" s="490"/>
      <c r="AQ228" s="490"/>
      <c r="AR228" s="490"/>
      <c r="AS228" s="490"/>
      <c r="AT228" s="490"/>
      <c r="AU228" s="490"/>
      <c r="AV228" s="633"/>
      <c r="AX228" s="464"/>
      <c r="AY228" s="562">
        <v>27</v>
      </c>
      <c r="AZ228" s="464">
        <f t="shared" si="38"/>
        <v>36</v>
      </c>
      <c r="BA228" s="464">
        <f t="shared" si="34"/>
        <v>0</v>
      </c>
    </row>
    <row r="229" spans="1:191" s="459" customFormat="1" ht="36" x14ac:dyDescent="0.2">
      <c r="A229" s="480">
        <v>67</v>
      </c>
      <c r="B229" s="429" t="s">
        <v>1333</v>
      </c>
      <c r="C229" s="429" t="s">
        <v>1334</v>
      </c>
      <c r="D229" s="430" t="s">
        <v>1246</v>
      </c>
      <c r="E229" s="516">
        <f t="shared" si="35"/>
        <v>1.7</v>
      </c>
      <c r="F229" s="513"/>
      <c r="G229" s="513"/>
      <c r="H229" s="513"/>
      <c r="I229" s="513">
        <v>1.7</v>
      </c>
      <c r="J229" s="724"/>
      <c r="K229" s="724"/>
      <c r="L229" s="570"/>
      <c r="M229" s="490"/>
      <c r="N229" s="490"/>
      <c r="O229" s="490"/>
      <c r="P229" s="490"/>
      <c r="Q229" s="490"/>
      <c r="R229" s="490"/>
      <c r="S229" s="490"/>
      <c r="T229" s="490"/>
      <c r="U229" s="490"/>
      <c r="V229" s="490"/>
      <c r="W229" s="490"/>
      <c r="X229" s="490"/>
      <c r="Y229" s="490"/>
      <c r="Z229" s="485"/>
      <c r="AA229" s="461">
        <v>1</v>
      </c>
      <c r="AB229" s="461"/>
      <c r="AC229" s="490"/>
      <c r="AD229" s="490"/>
      <c r="AE229" s="490"/>
      <c r="AF229" s="490"/>
      <c r="AG229" s="490"/>
      <c r="AH229" s="490"/>
      <c r="AI229" s="490"/>
      <c r="AJ229" s="490"/>
      <c r="AK229" s="490"/>
      <c r="AL229" s="490"/>
      <c r="AM229" s="490"/>
      <c r="AN229" s="490"/>
      <c r="AO229" s="490"/>
      <c r="AP229" s="490"/>
      <c r="AQ229" s="490"/>
      <c r="AR229" s="490"/>
      <c r="AS229" s="490"/>
      <c r="AT229" s="490"/>
      <c r="AU229" s="490"/>
      <c r="AV229" s="633"/>
      <c r="AX229" s="464"/>
      <c r="AY229" s="572">
        <v>28</v>
      </c>
      <c r="AZ229" s="464">
        <f t="shared" si="38"/>
        <v>1.7</v>
      </c>
      <c r="BA229" s="464">
        <f t="shared" si="34"/>
        <v>0</v>
      </c>
    </row>
    <row r="230" spans="1:191" s="562" customFormat="1" ht="36" x14ac:dyDescent="0.2">
      <c r="A230" s="451">
        <v>68</v>
      </c>
      <c r="B230" s="430" t="s">
        <v>938</v>
      </c>
      <c r="C230" s="430" t="s">
        <v>880</v>
      </c>
      <c r="D230" s="430" t="s">
        <v>1246</v>
      </c>
      <c r="E230" s="516">
        <f t="shared" si="35"/>
        <v>0.7</v>
      </c>
      <c r="F230" s="513">
        <v>0</v>
      </c>
      <c r="G230" s="432"/>
      <c r="H230" s="432"/>
      <c r="I230" s="513">
        <f>SUM(L230:AV230)</f>
        <v>0.7</v>
      </c>
      <c r="J230" s="689"/>
      <c r="K230" s="689"/>
      <c r="L230" s="618">
        <v>0.25</v>
      </c>
      <c r="M230" s="429">
        <v>0.35</v>
      </c>
      <c r="N230" s="429"/>
      <c r="O230" s="429"/>
      <c r="P230" s="429"/>
      <c r="Q230" s="429"/>
      <c r="R230" s="429"/>
      <c r="S230" s="429"/>
      <c r="T230" s="429"/>
      <c r="U230" s="429"/>
      <c r="V230" s="429"/>
      <c r="W230" s="429"/>
      <c r="X230" s="429"/>
      <c r="Y230" s="429"/>
      <c r="Z230" s="485">
        <v>0</v>
      </c>
      <c r="AA230" s="485"/>
      <c r="AB230" s="485"/>
      <c r="AC230" s="429"/>
      <c r="AD230" s="429"/>
      <c r="AE230" s="429"/>
      <c r="AF230" s="429"/>
      <c r="AG230" s="429"/>
      <c r="AH230" s="429"/>
      <c r="AI230" s="429"/>
      <c r="AJ230" s="429"/>
      <c r="AK230" s="429"/>
      <c r="AL230" s="429"/>
      <c r="AM230" s="429"/>
      <c r="AN230" s="429"/>
      <c r="AO230" s="429"/>
      <c r="AP230" s="429"/>
      <c r="AQ230" s="429"/>
      <c r="AR230" s="429"/>
      <c r="AS230" s="429"/>
      <c r="AT230" s="429">
        <v>0.1</v>
      </c>
      <c r="AU230" s="429"/>
      <c r="AV230" s="616"/>
      <c r="AW230" s="610"/>
      <c r="AX230" s="464">
        <f>E230-I230</f>
        <v>0</v>
      </c>
      <c r="AY230" s="562">
        <v>29</v>
      </c>
      <c r="AZ230" s="464">
        <f t="shared" si="38"/>
        <v>0.7</v>
      </c>
      <c r="BA230" s="464">
        <f t="shared" si="34"/>
        <v>0</v>
      </c>
      <c r="BB230" s="610"/>
      <c r="BC230" s="610"/>
      <c r="BD230" s="610"/>
      <c r="BE230" s="610"/>
      <c r="BF230" s="610"/>
      <c r="BG230" s="610"/>
      <c r="BH230" s="610"/>
      <c r="BI230" s="610"/>
      <c r="BJ230" s="610"/>
      <c r="BK230" s="610"/>
      <c r="BL230" s="610"/>
      <c r="BM230" s="610"/>
      <c r="BN230" s="610"/>
      <c r="BO230" s="610"/>
      <c r="BP230" s="610"/>
      <c r="BQ230" s="610"/>
      <c r="BR230" s="610"/>
      <c r="BS230" s="610"/>
      <c r="BT230" s="610"/>
      <c r="BU230" s="610"/>
      <c r="BV230" s="610"/>
      <c r="BW230" s="610"/>
      <c r="BX230" s="610"/>
      <c r="BY230" s="610"/>
      <c r="BZ230" s="610"/>
      <c r="CA230" s="610"/>
      <c r="CB230" s="610"/>
      <c r="CC230" s="610"/>
      <c r="CD230" s="610"/>
      <c r="CE230" s="610"/>
      <c r="CF230" s="610"/>
      <c r="CG230" s="610"/>
      <c r="CH230" s="610"/>
      <c r="CI230" s="610"/>
      <c r="CJ230" s="610"/>
      <c r="CK230" s="610"/>
      <c r="CL230" s="610"/>
      <c r="CM230" s="610"/>
      <c r="CN230" s="610"/>
      <c r="CO230" s="610"/>
      <c r="CP230" s="610"/>
      <c r="CQ230" s="610"/>
      <c r="CR230" s="610"/>
      <c r="CS230" s="610"/>
      <c r="CT230" s="610"/>
      <c r="CU230" s="610"/>
      <c r="CV230" s="610"/>
      <c r="CW230" s="610"/>
      <c r="CX230" s="610"/>
      <c r="CY230" s="610"/>
      <c r="CZ230" s="610"/>
      <c r="DA230" s="610"/>
      <c r="DB230" s="610"/>
      <c r="DC230" s="610"/>
      <c r="DD230" s="610"/>
      <c r="DE230" s="610"/>
      <c r="DF230" s="610"/>
      <c r="DG230" s="610"/>
      <c r="DH230" s="610"/>
      <c r="DI230" s="610"/>
      <c r="DJ230" s="610"/>
      <c r="DK230" s="610"/>
      <c r="DL230" s="610"/>
      <c r="DM230" s="610"/>
      <c r="DN230" s="610"/>
      <c r="DO230" s="610"/>
      <c r="DP230" s="610"/>
      <c r="DQ230" s="610"/>
      <c r="DR230" s="610"/>
      <c r="DS230" s="610"/>
      <c r="DT230" s="610"/>
      <c r="DU230" s="610"/>
      <c r="DV230" s="610"/>
      <c r="DW230" s="610"/>
      <c r="DX230" s="610"/>
      <c r="DY230" s="610"/>
      <c r="DZ230" s="610"/>
      <c r="EA230" s="610"/>
      <c r="EB230" s="610"/>
      <c r="EC230" s="610"/>
      <c r="ED230" s="610"/>
      <c r="EE230" s="610"/>
      <c r="EF230" s="610"/>
      <c r="EG230" s="610"/>
      <c r="EH230" s="610"/>
      <c r="EI230" s="610"/>
      <c r="EJ230" s="610"/>
      <c r="EK230" s="610"/>
      <c r="EL230" s="610"/>
      <c r="EM230" s="610"/>
      <c r="EN230" s="610"/>
      <c r="EO230" s="610"/>
      <c r="EP230" s="610"/>
      <c r="EQ230" s="610"/>
      <c r="ER230" s="610"/>
      <c r="ES230" s="610"/>
      <c r="ET230" s="610"/>
      <c r="EU230" s="610"/>
      <c r="EV230" s="610"/>
      <c r="EW230" s="610"/>
      <c r="EX230" s="610"/>
      <c r="EY230" s="610"/>
      <c r="EZ230" s="610"/>
      <c r="FA230" s="610"/>
      <c r="FB230" s="610"/>
      <c r="FC230" s="610"/>
      <c r="FD230" s="610"/>
      <c r="FE230" s="610"/>
      <c r="FF230" s="610"/>
      <c r="FG230" s="610"/>
      <c r="FH230" s="610"/>
      <c r="FI230" s="610"/>
      <c r="FJ230" s="610"/>
      <c r="FK230" s="610"/>
      <c r="FL230" s="610"/>
      <c r="FM230" s="610"/>
      <c r="FN230" s="610"/>
      <c r="FO230" s="610"/>
      <c r="FP230" s="610"/>
      <c r="FQ230" s="610"/>
      <c r="FR230" s="610"/>
      <c r="FS230" s="610"/>
      <c r="FT230" s="610"/>
      <c r="FU230" s="610"/>
      <c r="FV230" s="610"/>
      <c r="FW230" s="610"/>
      <c r="FX230" s="610"/>
      <c r="FY230" s="610"/>
      <c r="FZ230" s="610"/>
      <c r="GA230" s="610"/>
      <c r="GB230" s="610"/>
      <c r="GC230" s="610"/>
      <c r="GD230" s="610"/>
      <c r="GE230" s="610"/>
      <c r="GF230" s="610"/>
      <c r="GG230" s="610"/>
      <c r="GH230" s="610"/>
      <c r="GI230" s="610"/>
    </row>
    <row r="231" spans="1:191" s="562" customFormat="1" ht="39.75" customHeight="1" x14ac:dyDescent="0.2">
      <c r="A231" s="480">
        <v>69</v>
      </c>
      <c r="B231" s="430" t="s">
        <v>1311</v>
      </c>
      <c r="C231" s="430" t="s">
        <v>1276</v>
      </c>
      <c r="D231" s="430" t="s">
        <v>1314</v>
      </c>
      <c r="E231" s="516">
        <f t="shared" si="35"/>
        <v>0.45</v>
      </c>
      <c r="F231" s="513"/>
      <c r="G231" s="432"/>
      <c r="H231" s="432"/>
      <c r="I231" s="513">
        <v>0.45</v>
      </c>
      <c r="J231" s="689"/>
      <c r="K231" s="689"/>
      <c r="L231" s="618"/>
      <c r="M231" s="429"/>
      <c r="N231" s="429"/>
      <c r="O231" s="429"/>
      <c r="P231" s="429"/>
      <c r="Q231" s="429"/>
      <c r="R231" s="429"/>
      <c r="S231" s="429"/>
      <c r="T231" s="429"/>
      <c r="U231" s="429"/>
      <c r="V231" s="575"/>
      <c r="W231" s="429"/>
      <c r="X231" s="429"/>
      <c r="Y231" s="575"/>
      <c r="Z231" s="485"/>
      <c r="AA231" s="489"/>
      <c r="AB231" s="489"/>
      <c r="AC231" s="575"/>
      <c r="AD231" s="429"/>
      <c r="AE231" s="429"/>
      <c r="AF231" s="429"/>
      <c r="AG231" s="429"/>
      <c r="AH231" s="429"/>
      <c r="AI231" s="429"/>
      <c r="AJ231" s="429"/>
      <c r="AK231" s="429"/>
      <c r="AL231" s="429"/>
      <c r="AM231" s="429"/>
      <c r="AN231" s="575"/>
      <c r="AO231" s="429"/>
      <c r="AP231" s="429"/>
      <c r="AQ231" s="429"/>
      <c r="AR231" s="429"/>
      <c r="AS231" s="429"/>
      <c r="AT231" s="429"/>
      <c r="AU231" s="429"/>
      <c r="AV231" s="616"/>
      <c r="AW231" s="610"/>
      <c r="AX231" s="464">
        <f>E231-I231</f>
        <v>0</v>
      </c>
      <c r="AY231" s="572">
        <v>30</v>
      </c>
      <c r="AZ231" s="464">
        <f t="shared" si="38"/>
        <v>0.45</v>
      </c>
      <c r="BA231" s="464">
        <f t="shared" si="34"/>
        <v>0</v>
      </c>
      <c r="BB231" s="610"/>
      <c r="BC231" s="610"/>
      <c r="BD231" s="610"/>
      <c r="BE231" s="610"/>
      <c r="BF231" s="610"/>
      <c r="BG231" s="610"/>
      <c r="BH231" s="610"/>
      <c r="BI231" s="610"/>
      <c r="BJ231" s="610"/>
      <c r="BK231" s="610"/>
      <c r="BL231" s="610"/>
      <c r="BM231" s="610"/>
      <c r="BN231" s="610"/>
      <c r="BO231" s="610"/>
      <c r="BP231" s="610"/>
      <c r="BQ231" s="610"/>
      <c r="BR231" s="610"/>
      <c r="BS231" s="610"/>
      <c r="BT231" s="610"/>
      <c r="BU231" s="610"/>
      <c r="BV231" s="610"/>
      <c r="BW231" s="610"/>
      <c r="BX231" s="610"/>
      <c r="BY231" s="610"/>
      <c r="BZ231" s="610"/>
      <c r="CA231" s="610"/>
      <c r="CB231" s="610"/>
      <c r="CC231" s="610"/>
      <c r="CD231" s="610"/>
      <c r="CE231" s="610"/>
      <c r="CF231" s="610"/>
      <c r="CG231" s="610"/>
      <c r="CH231" s="610"/>
      <c r="CI231" s="610"/>
      <c r="CJ231" s="610"/>
      <c r="CK231" s="610"/>
      <c r="CL231" s="610"/>
      <c r="CM231" s="610"/>
      <c r="CN231" s="610"/>
      <c r="CO231" s="610"/>
      <c r="CP231" s="610"/>
      <c r="CQ231" s="610"/>
      <c r="CR231" s="610"/>
      <c r="CS231" s="610"/>
      <c r="CT231" s="610"/>
      <c r="CU231" s="610"/>
      <c r="CV231" s="610"/>
      <c r="CW231" s="610"/>
      <c r="CX231" s="610"/>
      <c r="CY231" s="610"/>
      <c r="CZ231" s="610"/>
      <c r="DA231" s="610"/>
      <c r="DB231" s="610"/>
      <c r="DC231" s="610"/>
      <c r="DD231" s="610"/>
      <c r="DE231" s="610"/>
      <c r="DF231" s="610"/>
      <c r="DG231" s="610"/>
      <c r="DH231" s="610"/>
      <c r="DI231" s="610"/>
      <c r="DJ231" s="610"/>
      <c r="DK231" s="610"/>
      <c r="DL231" s="610"/>
      <c r="DM231" s="610"/>
      <c r="DN231" s="610"/>
      <c r="DO231" s="610"/>
      <c r="DP231" s="610"/>
      <c r="DQ231" s="610"/>
      <c r="DR231" s="610"/>
      <c r="DS231" s="610"/>
      <c r="DT231" s="610"/>
      <c r="DU231" s="610"/>
      <c r="DV231" s="610"/>
      <c r="DW231" s="610"/>
      <c r="DX231" s="610"/>
      <c r="DY231" s="610"/>
      <c r="DZ231" s="610"/>
      <c r="EA231" s="610"/>
      <c r="EB231" s="610"/>
      <c r="EC231" s="610"/>
      <c r="ED231" s="610"/>
      <c r="EE231" s="610"/>
      <c r="EF231" s="610"/>
      <c r="EG231" s="610"/>
      <c r="EH231" s="610"/>
      <c r="EI231" s="610"/>
      <c r="EJ231" s="610"/>
      <c r="EK231" s="610"/>
      <c r="EL231" s="610"/>
      <c r="EM231" s="610"/>
      <c r="EN231" s="610"/>
      <c r="EO231" s="610"/>
      <c r="EP231" s="610"/>
      <c r="EQ231" s="610"/>
      <c r="ER231" s="610"/>
      <c r="ES231" s="610"/>
      <c r="ET231" s="610"/>
      <c r="EU231" s="610"/>
      <c r="EV231" s="610"/>
      <c r="EW231" s="610"/>
      <c r="EX231" s="610"/>
      <c r="EY231" s="610"/>
      <c r="EZ231" s="610"/>
      <c r="FA231" s="610"/>
      <c r="FB231" s="610"/>
      <c r="FC231" s="610"/>
      <c r="FD231" s="610"/>
      <c r="FE231" s="610"/>
      <c r="FF231" s="610"/>
      <c r="FG231" s="610"/>
      <c r="FH231" s="610"/>
      <c r="FI231" s="610"/>
      <c r="FJ231" s="610"/>
      <c r="FK231" s="610"/>
      <c r="FL231" s="610"/>
      <c r="FM231" s="610"/>
      <c r="FN231" s="610"/>
      <c r="FO231" s="610"/>
      <c r="FP231" s="610"/>
      <c r="FQ231" s="610"/>
      <c r="FR231" s="610"/>
      <c r="FS231" s="610"/>
      <c r="FT231" s="610"/>
      <c r="FU231" s="610"/>
      <c r="FV231" s="610"/>
      <c r="FW231" s="610"/>
      <c r="FX231" s="610"/>
      <c r="FY231" s="610"/>
      <c r="FZ231" s="610"/>
      <c r="GA231" s="610"/>
      <c r="GB231" s="610"/>
      <c r="GC231" s="610"/>
      <c r="GD231" s="610"/>
      <c r="GE231" s="610"/>
      <c r="GF231" s="610"/>
      <c r="GG231" s="610"/>
      <c r="GH231" s="610"/>
      <c r="GI231" s="610"/>
    </row>
    <row r="232" spans="1:191" s="557" customFormat="1" ht="42" customHeight="1" x14ac:dyDescent="0.2">
      <c r="A232" s="451">
        <v>70</v>
      </c>
      <c r="B232" s="429" t="s">
        <v>1340</v>
      </c>
      <c r="C232" s="429" t="s">
        <v>288</v>
      </c>
      <c r="D232" s="429" t="s">
        <v>1314</v>
      </c>
      <c r="E232" s="516">
        <f t="shared" si="35"/>
        <v>0.06</v>
      </c>
      <c r="F232" s="513">
        <v>0</v>
      </c>
      <c r="G232" s="513"/>
      <c r="H232" s="513"/>
      <c r="I232" s="513">
        <f>SUM(L232:AV232)</f>
        <v>0.06</v>
      </c>
      <c r="J232" s="689"/>
      <c r="K232" s="689"/>
      <c r="L232" s="536"/>
      <c r="M232" s="537"/>
      <c r="N232" s="537"/>
      <c r="O232" s="429"/>
      <c r="P232" s="429"/>
      <c r="Q232" s="429"/>
      <c r="R232" s="537"/>
      <c r="S232" s="537"/>
      <c r="T232" s="537"/>
      <c r="U232" s="537"/>
      <c r="W232" s="537"/>
      <c r="X232" s="537"/>
      <c r="Z232" s="485">
        <v>0</v>
      </c>
      <c r="AA232" s="489"/>
      <c r="AB232" s="489"/>
      <c r="AD232" s="537"/>
      <c r="AE232" s="537"/>
      <c r="AF232" s="537"/>
      <c r="AG232" s="537"/>
      <c r="AH232" s="537"/>
      <c r="AI232" s="537"/>
      <c r="AJ232" s="537"/>
      <c r="AK232" s="537"/>
      <c r="AL232" s="537"/>
      <c r="AM232" s="537"/>
      <c r="AO232" s="537"/>
      <c r="AP232" s="537"/>
      <c r="AQ232" s="537">
        <v>0.06</v>
      </c>
      <c r="AR232" s="537"/>
      <c r="AS232" s="537"/>
      <c r="AT232" s="537"/>
      <c r="AU232" s="537"/>
      <c r="AV232" s="559"/>
      <c r="AX232" s="464">
        <f>E232-I232</f>
        <v>0</v>
      </c>
      <c r="AY232" s="562">
        <v>31</v>
      </c>
      <c r="AZ232" s="464">
        <f t="shared" si="38"/>
        <v>0.06</v>
      </c>
      <c r="BA232" s="464">
        <f t="shared" si="34"/>
        <v>0</v>
      </c>
    </row>
    <row r="233" spans="1:191" s="562" customFormat="1" ht="60.75" customHeight="1" x14ac:dyDescent="0.2">
      <c r="A233" s="480">
        <v>71</v>
      </c>
      <c r="B233" s="432" t="s">
        <v>84</v>
      </c>
      <c r="C233" s="430" t="s">
        <v>674</v>
      </c>
      <c r="D233" s="432" t="s">
        <v>1248</v>
      </c>
      <c r="E233" s="516">
        <f t="shared" si="35"/>
        <v>8.2289999999999992</v>
      </c>
      <c r="F233" s="513">
        <v>0</v>
      </c>
      <c r="G233" s="513"/>
      <c r="H233" s="513"/>
      <c r="I233" s="513">
        <f>SUM(L233:AV233)</f>
        <v>8.2289999999999992</v>
      </c>
      <c r="J233" s="689"/>
      <c r="K233" s="689"/>
      <c r="L233" s="689"/>
      <c r="M233" s="428"/>
      <c r="N233" s="513">
        <v>5.22</v>
      </c>
      <c r="O233" s="428"/>
      <c r="S233" s="428"/>
      <c r="T233" s="428"/>
      <c r="U233" s="428"/>
      <c r="V233" s="428"/>
      <c r="W233" s="428"/>
      <c r="X233" s="428"/>
      <c r="Y233" s="428"/>
      <c r="Z233" s="485">
        <v>0.94</v>
      </c>
      <c r="AA233" s="537">
        <v>0.94</v>
      </c>
      <c r="AB233" s="485"/>
      <c r="AC233" s="428"/>
      <c r="AD233" s="428"/>
      <c r="AE233" s="428"/>
      <c r="AF233" s="428">
        <v>8.9999999999999993E-3</v>
      </c>
      <c r="AG233" s="428"/>
      <c r="AH233" s="428"/>
      <c r="AI233" s="428"/>
      <c r="AJ233" s="428"/>
      <c r="AK233" s="428"/>
      <c r="AL233" s="428">
        <v>0.17</v>
      </c>
      <c r="AM233" s="428"/>
      <c r="AN233" s="428"/>
      <c r="AO233" s="428"/>
      <c r="AP233" s="428"/>
      <c r="AQ233" s="428"/>
      <c r="AR233" s="428"/>
      <c r="AS233" s="428"/>
      <c r="AT233" s="428">
        <v>0.95</v>
      </c>
      <c r="AU233" s="638"/>
      <c r="AV233" s="638"/>
      <c r="AW233" s="605"/>
      <c r="AX233" s="464">
        <f>E233-I233</f>
        <v>0</v>
      </c>
      <c r="AY233" s="572">
        <v>32</v>
      </c>
      <c r="AZ233" s="464">
        <f t="shared" si="38"/>
        <v>8.2289999999999992</v>
      </c>
      <c r="BA233" s="464">
        <f t="shared" si="34"/>
        <v>0</v>
      </c>
      <c r="BB233" s="459"/>
      <c r="BC233" s="459"/>
      <c r="BD233" s="459"/>
      <c r="BE233" s="459"/>
      <c r="BF233" s="459"/>
      <c r="BG233" s="459"/>
      <c r="BH233" s="459"/>
      <c r="BI233" s="459"/>
    </row>
    <row r="234" spans="1:191" s="562" customFormat="1" ht="42.75" customHeight="1" x14ac:dyDescent="0.2">
      <c r="A234" s="451">
        <v>72</v>
      </c>
      <c r="B234" s="432" t="s">
        <v>237</v>
      </c>
      <c r="C234" s="430" t="s">
        <v>231</v>
      </c>
      <c r="D234" s="432" t="s">
        <v>1248</v>
      </c>
      <c r="E234" s="516">
        <f t="shared" si="35"/>
        <v>2.25</v>
      </c>
      <c r="F234" s="513"/>
      <c r="G234" s="513"/>
      <c r="H234" s="513"/>
      <c r="I234" s="513">
        <v>2.25</v>
      </c>
      <c r="J234" s="727">
        <v>5</v>
      </c>
      <c r="K234" s="727"/>
      <c r="L234" s="724"/>
      <c r="M234" s="495"/>
      <c r="N234" s="725"/>
      <c r="O234" s="495"/>
      <c r="S234" s="495"/>
      <c r="T234" s="495"/>
      <c r="U234" s="495"/>
      <c r="V234" s="495"/>
      <c r="W234" s="495"/>
      <c r="X234" s="495"/>
      <c r="Y234" s="495"/>
      <c r="Z234" s="485"/>
      <c r="AA234" s="490"/>
      <c r="AB234" s="461"/>
      <c r="AC234" s="495"/>
      <c r="AD234" s="495"/>
      <c r="AE234" s="495"/>
      <c r="AF234" s="495"/>
      <c r="AG234" s="495"/>
      <c r="AH234" s="495"/>
      <c r="AI234" s="495"/>
      <c r="AJ234" s="495"/>
      <c r="AK234" s="495"/>
      <c r="AL234" s="495"/>
      <c r="AM234" s="495"/>
      <c r="AN234" s="495"/>
      <c r="AO234" s="495"/>
      <c r="AP234" s="495"/>
      <c r="AQ234" s="495"/>
      <c r="AR234" s="495"/>
      <c r="AS234" s="495"/>
      <c r="AT234" s="495"/>
      <c r="AU234" s="726"/>
      <c r="AV234" s="726"/>
      <c r="AW234" s="605"/>
      <c r="AX234" s="464"/>
      <c r="AY234" s="572"/>
      <c r="AZ234" s="464"/>
      <c r="BA234" s="464"/>
      <c r="BB234" s="459"/>
      <c r="BC234" s="459"/>
      <c r="BD234" s="459"/>
      <c r="BE234" s="459"/>
      <c r="BF234" s="459"/>
      <c r="BG234" s="459"/>
      <c r="BH234" s="459"/>
      <c r="BI234" s="459"/>
    </row>
    <row r="235" spans="1:191" s="572" customFormat="1" ht="36" x14ac:dyDescent="0.2">
      <c r="A235" s="480">
        <v>73</v>
      </c>
      <c r="B235" s="429" t="s">
        <v>57</v>
      </c>
      <c r="C235" s="429" t="s">
        <v>58</v>
      </c>
      <c r="D235" s="432" t="s">
        <v>1248</v>
      </c>
      <c r="E235" s="516">
        <f t="shared" si="35"/>
        <v>10</v>
      </c>
      <c r="F235" s="516"/>
      <c r="G235" s="516"/>
      <c r="H235" s="516"/>
      <c r="I235" s="515">
        <v>10</v>
      </c>
      <c r="J235" s="743"/>
      <c r="K235" s="743"/>
      <c r="L235" s="504"/>
      <c r="M235" s="505"/>
      <c r="N235" s="505"/>
      <c r="O235" s="505"/>
      <c r="P235" s="442"/>
      <c r="Q235" s="442"/>
      <c r="R235" s="442"/>
      <c r="S235" s="505"/>
      <c r="T235" s="505"/>
      <c r="U235" s="505"/>
      <c r="V235" s="505"/>
      <c r="W235" s="505"/>
      <c r="X235" s="505"/>
      <c r="Y235" s="505"/>
      <c r="Z235" s="485"/>
      <c r="AA235" s="461"/>
      <c r="AB235" s="461"/>
      <c r="AC235" s="505"/>
      <c r="AD235" s="505"/>
      <c r="AE235" s="505"/>
      <c r="AF235" s="505"/>
      <c r="AG235" s="505"/>
      <c r="AH235" s="505"/>
      <c r="AI235" s="505"/>
      <c r="AJ235" s="505"/>
      <c r="AK235" s="505"/>
      <c r="AL235" s="505"/>
      <c r="AM235" s="505"/>
      <c r="AN235" s="505"/>
      <c r="AO235" s="505"/>
      <c r="AP235" s="505"/>
      <c r="AQ235" s="505"/>
      <c r="AR235" s="505"/>
      <c r="AS235" s="505"/>
      <c r="AT235" s="505"/>
      <c r="AU235" s="506"/>
      <c r="AV235" s="506"/>
      <c r="AX235" s="464"/>
      <c r="AZ235" s="464">
        <f t="shared" si="38"/>
        <v>10</v>
      </c>
      <c r="BA235" s="464">
        <f t="shared" si="34"/>
        <v>0</v>
      </c>
    </row>
    <row r="236" spans="1:191" s="562" customFormat="1" ht="42" customHeight="1" x14ac:dyDescent="0.2">
      <c r="A236" s="451">
        <v>74</v>
      </c>
      <c r="B236" s="430" t="s">
        <v>1296</v>
      </c>
      <c r="C236" s="430" t="s">
        <v>655</v>
      </c>
      <c r="D236" s="432" t="s">
        <v>1248</v>
      </c>
      <c r="E236" s="516">
        <f t="shared" si="35"/>
        <v>2.5</v>
      </c>
      <c r="F236" s="513">
        <v>0</v>
      </c>
      <c r="G236" s="513"/>
      <c r="H236" s="513"/>
      <c r="I236" s="513">
        <v>2.5</v>
      </c>
      <c r="J236" s="689"/>
      <c r="K236" s="689"/>
      <c r="L236" s="473">
        <v>0.5</v>
      </c>
      <c r="M236" s="428"/>
      <c r="N236" s="428">
        <v>0.5</v>
      </c>
      <c r="O236" s="428"/>
      <c r="S236" s="428"/>
      <c r="T236" s="428"/>
      <c r="U236" s="428"/>
      <c r="V236" s="428"/>
      <c r="W236" s="428"/>
      <c r="X236" s="428"/>
      <c r="Y236" s="428"/>
      <c r="Z236" s="485">
        <v>0</v>
      </c>
      <c r="AA236" s="485"/>
      <c r="AB236" s="485"/>
      <c r="AC236" s="428"/>
      <c r="AD236" s="428"/>
      <c r="AE236" s="428"/>
      <c r="AF236" s="428"/>
      <c r="AG236" s="428"/>
      <c r="AH236" s="428"/>
      <c r="AI236" s="428"/>
      <c r="AJ236" s="428"/>
      <c r="AK236" s="428"/>
      <c r="AL236" s="428"/>
      <c r="AM236" s="428"/>
      <c r="AN236" s="428"/>
      <c r="AO236" s="428"/>
      <c r="AP236" s="428"/>
      <c r="AQ236" s="428"/>
      <c r="AR236" s="428"/>
      <c r="AS236" s="428"/>
      <c r="AT236" s="428"/>
      <c r="AU236" s="638"/>
      <c r="AV236" s="639"/>
      <c r="AW236" s="605"/>
      <c r="AX236" s="464">
        <f>E236-I236</f>
        <v>0</v>
      </c>
      <c r="AY236" s="562">
        <v>33</v>
      </c>
      <c r="AZ236" s="464">
        <f t="shared" si="38"/>
        <v>2.5</v>
      </c>
      <c r="BA236" s="464">
        <f t="shared" si="34"/>
        <v>0</v>
      </c>
      <c r="BB236" s="459"/>
      <c r="BC236" s="459"/>
      <c r="BD236" s="459"/>
      <c r="BE236" s="459"/>
      <c r="BF236" s="459"/>
      <c r="BG236" s="459"/>
      <c r="BH236" s="459"/>
      <c r="BI236" s="459"/>
    </row>
    <row r="237" spans="1:191" s="562" customFormat="1" x14ac:dyDescent="0.2">
      <c r="A237" s="445" t="s">
        <v>178</v>
      </c>
      <c r="B237" s="444" t="s">
        <v>318</v>
      </c>
      <c r="C237" s="437"/>
      <c r="D237" s="437"/>
      <c r="E237" s="516">
        <f>SUM(E238:E244)</f>
        <v>119.72</v>
      </c>
      <c r="F237" s="516">
        <f>SUM(F238:F244)</f>
        <v>0</v>
      </c>
      <c r="G237" s="516">
        <f>SUM(G238:G244)</f>
        <v>0</v>
      </c>
      <c r="H237" s="516">
        <f>SUM(H238:H244)</f>
        <v>0</v>
      </c>
      <c r="I237" s="516">
        <f>SUM(I238:I244)</f>
        <v>119.72</v>
      </c>
      <c r="J237" s="739"/>
      <c r="K237" s="739"/>
      <c r="L237" s="474"/>
      <c r="M237" s="439"/>
      <c r="N237" s="439"/>
      <c r="O237" s="439"/>
      <c r="P237" s="439"/>
      <c r="Q237" s="439"/>
      <c r="R237" s="439"/>
      <c r="S237" s="439"/>
      <c r="T237" s="439"/>
      <c r="U237" s="439"/>
      <c r="V237" s="439"/>
      <c r="W237" s="439"/>
      <c r="X237" s="439"/>
      <c r="Y237" s="439"/>
      <c r="Z237" s="485"/>
      <c r="AA237" s="485"/>
      <c r="AB237" s="485"/>
      <c r="AC237" s="453"/>
      <c r="AD237" s="453"/>
      <c r="AE237" s="453"/>
      <c r="AF237" s="439"/>
      <c r="AG237" s="439"/>
      <c r="AH237" s="439"/>
      <c r="AI237" s="439"/>
      <c r="AJ237" s="439"/>
      <c r="AK237" s="439"/>
      <c r="AL237" s="439"/>
      <c r="AM237" s="439"/>
      <c r="AN237" s="439"/>
      <c r="AO237" s="439"/>
      <c r="AP237" s="439"/>
      <c r="AQ237" s="439"/>
      <c r="AR237" s="439"/>
      <c r="AS237" s="439"/>
      <c r="AT237" s="439"/>
      <c r="AU237" s="439"/>
      <c r="AV237" s="634"/>
      <c r="AX237" s="464">
        <f t="shared" ref="AX237:AX303" si="39">E237-I237</f>
        <v>0</v>
      </c>
      <c r="AZ237" s="464">
        <f t="shared" si="38"/>
        <v>119.72</v>
      </c>
      <c r="BA237" s="464">
        <f t="shared" si="34"/>
        <v>0</v>
      </c>
    </row>
    <row r="238" spans="1:191" s="562" customFormat="1" ht="39.75" customHeight="1" x14ac:dyDescent="0.2">
      <c r="A238" s="503">
        <v>75</v>
      </c>
      <c r="B238" s="430" t="s">
        <v>209</v>
      </c>
      <c r="C238" s="432" t="s">
        <v>1213</v>
      </c>
      <c r="D238" s="430" t="s">
        <v>1244</v>
      </c>
      <c r="E238" s="516">
        <f>I238</f>
        <v>0.2</v>
      </c>
      <c r="F238" s="513"/>
      <c r="G238" s="513"/>
      <c r="H238" s="513"/>
      <c r="I238" s="513">
        <v>0.2</v>
      </c>
      <c r="J238" s="689"/>
      <c r="K238" s="689"/>
      <c r="L238" s="474"/>
      <c r="M238" s="439"/>
      <c r="N238" s="439">
        <v>0.1</v>
      </c>
      <c r="O238" s="439"/>
      <c r="P238" s="492"/>
      <c r="Q238" s="492"/>
      <c r="R238" s="492"/>
      <c r="S238" s="439"/>
      <c r="T238" s="439"/>
      <c r="U238" s="439"/>
      <c r="V238" s="439"/>
      <c r="W238" s="439"/>
      <c r="X238" s="439"/>
      <c r="Y238" s="439"/>
      <c r="Z238" s="485"/>
      <c r="AA238" s="485"/>
      <c r="AB238" s="485"/>
      <c r="AC238" s="453"/>
      <c r="AD238" s="453"/>
      <c r="AE238" s="453"/>
      <c r="AF238" s="439"/>
      <c r="AG238" s="439"/>
      <c r="AH238" s="439"/>
      <c r="AI238" s="439"/>
      <c r="AJ238" s="439"/>
      <c r="AK238" s="439"/>
      <c r="AL238" s="439"/>
      <c r="AM238" s="439"/>
      <c r="AN238" s="439"/>
      <c r="AO238" s="439"/>
      <c r="AP238" s="439"/>
      <c r="AQ238" s="439"/>
      <c r="AR238" s="439"/>
      <c r="AS238" s="439"/>
      <c r="AT238" s="439"/>
      <c r="AU238" s="510"/>
      <c r="AV238" s="659"/>
      <c r="AX238" s="464"/>
      <c r="AZ238" s="464"/>
      <c r="BA238" s="464"/>
    </row>
    <row r="239" spans="1:191" s="562" customFormat="1" ht="36" x14ac:dyDescent="0.2">
      <c r="A239" s="480">
        <v>76</v>
      </c>
      <c r="B239" s="433" t="s">
        <v>35</v>
      </c>
      <c r="C239" s="433" t="s">
        <v>33</v>
      </c>
      <c r="D239" s="430" t="s">
        <v>34</v>
      </c>
      <c r="E239" s="516">
        <v>0.02</v>
      </c>
      <c r="F239" s="513"/>
      <c r="G239" s="515"/>
      <c r="H239" s="515"/>
      <c r="I239" s="513">
        <v>0.02</v>
      </c>
      <c r="J239" s="689"/>
      <c r="K239" s="689"/>
      <c r="L239" s="455"/>
      <c r="M239" s="440"/>
      <c r="N239" s="440"/>
      <c r="O239" s="440"/>
      <c r="P239" s="466"/>
      <c r="Q239" s="466"/>
      <c r="R239" s="466"/>
      <c r="S239" s="440"/>
      <c r="T239" s="440"/>
      <c r="U239" s="440"/>
      <c r="V239" s="440"/>
      <c r="W239" s="440"/>
      <c r="X239" s="440"/>
      <c r="Y239" s="440"/>
      <c r="Z239" s="485"/>
      <c r="AA239" s="485"/>
      <c r="AB239" s="485"/>
      <c r="AC239" s="440"/>
      <c r="AD239" s="440"/>
      <c r="AE239" s="440"/>
      <c r="AF239" s="440"/>
      <c r="AG239" s="440"/>
      <c r="AH239" s="440"/>
      <c r="AI239" s="440"/>
      <c r="AJ239" s="440"/>
      <c r="AK239" s="440"/>
      <c r="AL239" s="440"/>
      <c r="AM239" s="440"/>
      <c r="AN239" s="440"/>
      <c r="AO239" s="440"/>
      <c r="AP239" s="440"/>
      <c r="AQ239" s="440">
        <v>0.1</v>
      </c>
      <c r="AR239" s="440"/>
      <c r="AS239" s="440"/>
      <c r="AT239" s="440"/>
      <c r="AU239" s="467"/>
      <c r="AV239" s="637"/>
      <c r="AX239" s="464"/>
      <c r="AZ239" s="464">
        <f t="shared" si="38"/>
        <v>0.02</v>
      </c>
      <c r="BA239" s="464">
        <f>E239-AZ239</f>
        <v>0</v>
      </c>
    </row>
    <row r="240" spans="1:191" ht="36" x14ac:dyDescent="0.2">
      <c r="A240" s="503">
        <v>77</v>
      </c>
      <c r="B240" s="429" t="s">
        <v>1030</v>
      </c>
      <c r="C240" s="429" t="s">
        <v>976</v>
      </c>
      <c r="D240" s="429" t="s">
        <v>1251</v>
      </c>
      <c r="E240" s="516">
        <f>I240</f>
        <v>65</v>
      </c>
      <c r="F240" s="513">
        <v>0</v>
      </c>
      <c r="G240" s="513"/>
      <c r="H240" s="513"/>
      <c r="I240" s="513">
        <v>65</v>
      </c>
      <c r="J240" s="724"/>
      <c r="K240" s="724"/>
      <c r="L240" s="593"/>
      <c r="M240" s="594"/>
      <c r="N240" s="594">
        <v>10</v>
      </c>
      <c r="O240" s="594"/>
      <c r="P240" s="594"/>
      <c r="Q240" s="594"/>
      <c r="R240" s="594"/>
      <c r="S240" s="594"/>
      <c r="T240" s="594"/>
      <c r="U240" s="594"/>
      <c r="V240" s="594"/>
      <c r="W240" s="594"/>
      <c r="X240" s="594"/>
      <c r="Y240" s="594"/>
      <c r="Z240" s="485">
        <v>0</v>
      </c>
      <c r="AA240" s="461"/>
      <c r="AB240" s="461"/>
      <c r="AC240" s="594"/>
      <c r="AD240" s="594"/>
      <c r="AE240" s="594"/>
      <c r="AF240" s="594"/>
      <c r="AG240" s="594"/>
      <c r="AH240" s="594"/>
      <c r="AI240" s="594"/>
      <c r="AJ240" s="594"/>
      <c r="AK240" s="594"/>
      <c r="AL240" s="594"/>
      <c r="AM240" s="594"/>
      <c r="AN240" s="594"/>
      <c r="AO240" s="594"/>
      <c r="AP240" s="594"/>
      <c r="AQ240" s="594"/>
      <c r="AR240" s="594"/>
      <c r="AS240" s="594"/>
      <c r="AT240" s="594"/>
      <c r="AU240" s="594"/>
      <c r="AV240" s="669"/>
      <c r="AX240" s="464">
        <f t="shared" si="39"/>
        <v>0</v>
      </c>
      <c r="AZ240" s="464">
        <f t="shared" si="38"/>
        <v>65</v>
      </c>
      <c r="BA240" s="464">
        <f>E240-AZ240</f>
        <v>0</v>
      </c>
    </row>
    <row r="241" spans="1:53" s="562" customFormat="1" ht="44.25" customHeight="1" x14ac:dyDescent="0.2">
      <c r="A241" s="480">
        <v>78</v>
      </c>
      <c r="B241" s="433" t="s">
        <v>210</v>
      </c>
      <c r="C241" s="433" t="s">
        <v>128</v>
      </c>
      <c r="D241" s="429" t="s">
        <v>1245</v>
      </c>
      <c r="E241" s="516">
        <f>I241</f>
        <v>40.700000000000003</v>
      </c>
      <c r="F241" s="513"/>
      <c r="G241" s="515"/>
      <c r="H241" s="515"/>
      <c r="I241" s="513">
        <v>40.700000000000003</v>
      </c>
      <c r="J241" s="724"/>
      <c r="K241" s="724"/>
      <c r="L241" s="696"/>
      <c r="M241" s="697"/>
      <c r="N241" s="697"/>
      <c r="O241" s="697"/>
      <c r="P241" s="466"/>
      <c r="Q241" s="466"/>
      <c r="R241" s="466"/>
      <c r="S241" s="697"/>
      <c r="T241" s="697"/>
      <c r="U241" s="697"/>
      <c r="V241" s="697"/>
      <c r="W241" s="697"/>
      <c r="X241" s="697"/>
      <c r="Y241" s="697"/>
      <c r="Z241" s="485"/>
      <c r="AA241" s="461"/>
      <c r="AB241" s="461"/>
      <c r="AC241" s="697"/>
      <c r="AD241" s="697"/>
      <c r="AE241" s="697"/>
      <c r="AF241" s="697"/>
      <c r="AG241" s="697"/>
      <c r="AH241" s="697"/>
      <c r="AI241" s="697"/>
      <c r="AJ241" s="697"/>
      <c r="AK241" s="697"/>
      <c r="AL241" s="697"/>
      <c r="AM241" s="697"/>
      <c r="AN241" s="697"/>
      <c r="AO241" s="697"/>
      <c r="AP241" s="697"/>
      <c r="AQ241" s="697"/>
      <c r="AR241" s="697"/>
      <c r="AS241" s="697"/>
      <c r="AT241" s="697"/>
      <c r="AU241" s="698"/>
      <c r="AV241" s="699"/>
      <c r="AX241" s="464"/>
      <c r="AZ241" s="464">
        <f>I241+H241+G241+F241</f>
        <v>40.700000000000003</v>
      </c>
      <c r="BA241" s="464"/>
    </row>
    <row r="242" spans="1:53" ht="61.5" customHeight="1" x14ac:dyDescent="0.2">
      <c r="A242" s="503">
        <v>79</v>
      </c>
      <c r="B242" s="433" t="s">
        <v>141</v>
      </c>
      <c r="C242" s="429" t="s">
        <v>142</v>
      </c>
      <c r="D242" s="429" t="s">
        <v>1246</v>
      </c>
      <c r="E242" s="516">
        <f>I242</f>
        <v>2</v>
      </c>
      <c r="F242" s="513"/>
      <c r="G242" s="513"/>
      <c r="H242" s="513"/>
      <c r="I242" s="513">
        <v>2</v>
      </c>
      <c r="J242" s="740"/>
      <c r="K242" s="740"/>
      <c r="L242" s="484"/>
      <c r="M242" s="484"/>
      <c r="N242" s="484"/>
      <c r="O242" s="484"/>
      <c r="P242" s="484"/>
      <c r="Q242" s="484"/>
      <c r="R242" s="484"/>
      <c r="S242" s="484"/>
      <c r="T242" s="484"/>
      <c r="U242" s="484"/>
      <c r="V242" s="484"/>
      <c r="W242" s="484"/>
      <c r="X242" s="484"/>
      <c r="Y242" s="484"/>
      <c r="Z242" s="489"/>
      <c r="AA242" s="489"/>
      <c r="AB242" s="489"/>
      <c r="AC242" s="484"/>
      <c r="AD242" s="484"/>
      <c r="AE242" s="484"/>
      <c r="AF242" s="484"/>
      <c r="AG242" s="484"/>
      <c r="AH242" s="484"/>
      <c r="AI242" s="484"/>
      <c r="AJ242" s="484"/>
      <c r="AK242" s="484"/>
      <c r="AL242" s="484"/>
      <c r="AM242" s="484"/>
      <c r="AN242" s="484"/>
      <c r="AO242" s="484"/>
      <c r="AP242" s="484"/>
      <c r="AQ242" s="484"/>
      <c r="AR242" s="484"/>
      <c r="AS242" s="484"/>
      <c r="AT242" s="484"/>
      <c r="AU242" s="484"/>
      <c r="AV242" s="672"/>
    </row>
    <row r="243" spans="1:53" ht="36" x14ac:dyDescent="0.2">
      <c r="A243" s="480">
        <v>80</v>
      </c>
      <c r="B243" s="433" t="s">
        <v>238</v>
      </c>
      <c r="C243" s="720" t="s">
        <v>136</v>
      </c>
      <c r="D243" s="429" t="s">
        <v>1247</v>
      </c>
      <c r="E243" s="516">
        <f>I243</f>
        <v>11.5</v>
      </c>
      <c r="F243" s="513"/>
      <c r="G243" s="513"/>
      <c r="H243" s="513"/>
      <c r="I243" s="513">
        <v>11.5</v>
      </c>
      <c r="J243" s="740"/>
      <c r="K243" s="740"/>
      <c r="L243" s="484"/>
      <c r="M243" s="484"/>
      <c r="N243" s="484"/>
      <c r="O243" s="484"/>
      <c r="P243" s="484"/>
      <c r="Q243" s="484"/>
      <c r="R243" s="484"/>
      <c r="S243" s="484"/>
      <c r="T243" s="484"/>
      <c r="U243" s="484"/>
      <c r="V243" s="484"/>
      <c r="W243" s="484"/>
      <c r="X243" s="484"/>
      <c r="Y243" s="484"/>
      <c r="Z243" s="489"/>
      <c r="AA243" s="489"/>
      <c r="AB243" s="489"/>
      <c r="AC243" s="484"/>
      <c r="AD243" s="484"/>
      <c r="AE243" s="484"/>
      <c r="AF243" s="484"/>
      <c r="AG243" s="484"/>
      <c r="AH243" s="484"/>
      <c r="AI243" s="484"/>
      <c r="AJ243" s="484"/>
      <c r="AK243" s="484"/>
      <c r="AL243" s="484"/>
      <c r="AM243" s="484"/>
      <c r="AN243" s="484"/>
      <c r="AO243" s="484"/>
      <c r="AP243" s="484"/>
      <c r="AQ243" s="484"/>
      <c r="AR243" s="484"/>
      <c r="AS243" s="484"/>
      <c r="AT243" s="484"/>
      <c r="AU243" s="484"/>
      <c r="AV243" s="672"/>
    </row>
    <row r="244" spans="1:53" ht="36" x14ac:dyDescent="0.2">
      <c r="A244" s="503">
        <v>81</v>
      </c>
      <c r="B244" s="429" t="s">
        <v>134</v>
      </c>
      <c r="C244" s="429" t="s">
        <v>135</v>
      </c>
      <c r="D244" s="429" t="s">
        <v>1247</v>
      </c>
      <c r="E244" s="516">
        <f>I244</f>
        <v>0.3</v>
      </c>
      <c r="F244" s="513"/>
      <c r="G244" s="513"/>
      <c r="H244" s="513"/>
      <c r="I244" s="513">
        <v>0.3</v>
      </c>
      <c r="J244" s="740"/>
      <c r="K244" s="740"/>
      <c r="L244" s="484"/>
      <c r="M244" s="484"/>
      <c r="N244" s="484"/>
      <c r="O244" s="484"/>
      <c r="P244" s="484"/>
      <c r="Q244" s="484"/>
      <c r="R244" s="484"/>
      <c r="S244" s="484"/>
      <c r="T244" s="484"/>
      <c r="U244" s="484"/>
      <c r="V244" s="484"/>
      <c r="W244" s="484"/>
      <c r="X244" s="484"/>
      <c r="Y244" s="484"/>
      <c r="Z244" s="489"/>
      <c r="AA244" s="489"/>
      <c r="AB244" s="489"/>
      <c r="AC244" s="484"/>
      <c r="AD244" s="484"/>
      <c r="AE244" s="484"/>
      <c r="AF244" s="484"/>
      <c r="AG244" s="484"/>
      <c r="AH244" s="484"/>
      <c r="AI244" s="484"/>
      <c r="AJ244" s="484"/>
      <c r="AK244" s="484"/>
      <c r="AL244" s="484"/>
      <c r="AM244" s="484"/>
      <c r="AN244" s="484"/>
      <c r="AO244" s="484"/>
      <c r="AP244" s="484"/>
      <c r="AQ244" s="484"/>
      <c r="AR244" s="484"/>
      <c r="AS244" s="484"/>
      <c r="AT244" s="484"/>
      <c r="AU244" s="484"/>
      <c r="AV244" s="672"/>
    </row>
    <row r="245" spans="1:53" x14ac:dyDescent="0.2">
      <c r="A245" s="481" t="s">
        <v>179</v>
      </c>
      <c r="B245" s="523" t="s">
        <v>1254</v>
      </c>
      <c r="C245" s="429"/>
      <c r="D245" s="429"/>
      <c r="E245" s="516">
        <f>SUM(E246:E257)</f>
        <v>12.380000000000003</v>
      </c>
      <c r="F245" s="516">
        <f>SUM(F246:F257)</f>
        <v>0</v>
      </c>
      <c r="G245" s="516">
        <f>SUM(G246:G257)</f>
        <v>0</v>
      </c>
      <c r="H245" s="516">
        <f>SUM(H246:H257)</f>
        <v>0</v>
      </c>
      <c r="I245" s="516">
        <f>SUM(I246:I257)</f>
        <v>12.380000000000003</v>
      </c>
      <c r="J245" s="744"/>
      <c r="K245" s="744"/>
      <c r="L245" s="475"/>
      <c r="AX245" s="464">
        <f t="shared" si="39"/>
        <v>0</v>
      </c>
      <c r="AZ245" s="464">
        <f t="shared" si="38"/>
        <v>12.380000000000003</v>
      </c>
      <c r="BA245" s="464">
        <f t="shared" ref="BA245:BA280" si="40">E245-AZ245</f>
        <v>0</v>
      </c>
    </row>
    <row r="246" spans="1:53" s="459" customFormat="1" ht="36" x14ac:dyDescent="0.2">
      <c r="A246" s="457">
        <v>82</v>
      </c>
      <c r="B246" s="429" t="s">
        <v>1307</v>
      </c>
      <c r="C246" s="429" t="s">
        <v>1308</v>
      </c>
      <c r="D246" s="429" t="s">
        <v>1250</v>
      </c>
      <c r="E246" s="516">
        <f t="shared" ref="E246:E257" si="41">I246</f>
        <v>0.8</v>
      </c>
      <c r="F246" s="516"/>
      <c r="G246" s="516"/>
      <c r="H246" s="516"/>
      <c r="I246" s="515">
        <v>0.8</v>
      </c>
      <c r="J246" s="745"/>
      <c r="K246" s="745"/>
      <c r="L246" s="484"/>
      <c r="M246" s="484"/>
      <c r="N246" s="484"/>
      <c r="O246" s="484"/>
      <c r="P246" s="484"/>
      <c r="Q246" s="484"/>
      <c r="R246" s="484"/>
      <c r="S246" s="484"/>
      <c r="T246" s="484"/>
      <c r="U246" s="484"/>
      <c r="V246" s="484"/>
      <c r="W246" s="484"/>
      <c r="X246" s="484"/>
      <c r="Y246" s="484"/>
      <c r="AC246" s="484"/>
      <c r="AD246" s="484"/>
      <c r="AE246" s="484"/>
      <c r="AF246" s="484"/>
      <c r="AG246" s="484"/>
      <c r="AH246" s="484"/>
      <c r="AI246" s="484"/>
      <c r="AJ246" s="484"/>
      <c r="AK246" s="484"/>
      <c r="AL246" s="484"/>
      <c r="AM246" s="484"/>
      <c r="AN246" s="484"/>
      <c r="AO246" s="484"/>
      <c r="AP246" s="484"/>
      <c r="AQ246" s="484"/>
      <c r="AR246" s="484"/>
      <c r="AS246" s="484"/>
      <c r="AT246" s="484"/>
      <c r="AU246" s="484"/>
      <c r="AV246" s="672"/>
      <c r="AX246" s="464">
        <v>16</v>
      </c>
      <c r="AZ246" s="464">
        <f t="shared" si="38"/>
        <v>0.8</v>
      </c>
      <c r="BA246" s="464">
        <f t="shared" si="40"/>
        <v>0</v>
      </c>
    </row>
    <row r="247" spans="1:53" s="562" customFormat="1" ht="36" x14ac:dyDescent="0.2">
      <c r="A247" s="480">
        <v>83</v>
      </c>
      <c r="B247" s="430" t="s">
        <v>239</v>
      </c>
      <c r="C247" s="430" t="s">
        <v>1212</v>
      </c>
      <c r="D247" s="430" t="s">
        <v>1244</v>
      </c>
      <c r="E247" s="516">
        <f t="shared" si="41"/>
        <v>1</v>
      </c>
      <c r="F247" s="513">
        <v>0</v>
      </c>
      <c r="G247" s="513"/>
      <c r="H247" s="513"/>
      <c r="I247" s="513">
        <v>1</v>
      </c>
      <c r="J247" s="724"/>
      <c r="K247" s="724"/>
      <c r="L247" s="581">
        <v>0.1</v>
      </c>
      <c r="M247" s="530"/>
      <c r="N247" s="571">
        <v>0.13</v>
      </c>
      <c r="O247" s="571"/>
      <c r="P247" s="571"/>
      <c r="Q247" s="571"/>
      <c r="R247" s="530"/>
      <c r="S247" s="530"/>
      <c r="T247" s="530"/>
      <c r="U247" s="530"/>
      <c r="V247" s="530"/>
      <c r="W247" s="530"/>
      <c r="X247" s="530"/>
      <c r="Y247" s="530"/>
      <c r="Z247" s="485">
        <v>0</v>
      </c>
      <c r="AA247" s="461"/>
      <c r="AB247" s="461"/>
      <c r="AC247" s="530"/>
      <c r="AD247" s="530"/>
      <c r="AE247" s="530"/>
      <c r="AF247" s="530"/>
      <c r="AG247" s="530"/>
      <c r="AH247" s="530"/>
      <c r="AI247" s="530"/>
      <c r="AJ247" s="530"/>
      <c r="AK247" s="530"/>
      <c r="AL247" s="530"/>
      <c r="AM247" s="530"/>
      <c r="AN247" s="530"/>
      <c r="AO247" s="530"/>
      <c r="AP247" s="530"/>
      <c r="AQ247" s="530"/>
      <c r="AR247" s="530"/>
      <c r="AS247" s="530"/>
      <c r="AT247" s="530"/>
      <c r="AU247" s="530"/>
      <c r="AV247" s="527"/>
      <c r="AX247" s="464">
        <v>17</v>
      </c>
      <c r="AZ247" s="464">
        <f t="shared" si="38"/>
        <v>1</v>
      </c>
      <c r="BA247" s="464">
        <f t="shared" si="40"/>
        <v>0</v>
      </c>
    </row>
    <row r="248" spans="1:53" s="562" customFormat="1" ht="39.75" customHeight="1" x14ac:dyDescent="0.2">
      <c r="A248" s="457">
        <v>84</v>
      </c>
      <c r="B248" s="430" t="s">
        <v>240</v>
      </c>
      <c r="C248" s="430" t="s">
        <v>38</v>
      </c>
      <c r="D248" s="429" t="s">
        <v>1251</v>
      </c>
      <c r="E248" s="516">
        <f t="shared" si="41"/>
        <v>0.12</v>
      </c>
      <c r="F248" s="513"/>
      <c r="G248" s="513"/>
      <c r="H248" s="513"/>
      <c r="I248" s="513">
        <v>0.12</v>
      </c>
      <c r="J248" s="724"/>
      <c r="K248" s="724">
        <v>44</v>
      </c>
      <c r="L248" s="597"/>
      <c r="M248" s="598"/>
      <c r="N248" s="599"/>
      <c r="O248" s="599"/>
      <c r="P248" s="599"/>
      <c r="Q248" s="599"/>
      <c r="R248" s="598"/>
      <c r="S248" s="598"/>
      <c r="T248" s="598"/>
      <c r="U248" s="598"/>
      <c r="V248" s="598"/>
      <c r="W248" s="598"/>
      <c r="X248" s="598"/>
      <c r="Y248" s="598"/>
      <c r="Z248" s="485"/>
      <c r="AA248" s="461"/>
      <c r="AB248" s="461"/>
      <c r="AC248" s="598"/>
      <c r="AD248" s="598"/>
      <c r="AE248" s="598"/>
      <c r="AF248" s="598"/>
      <c r="AG248" s="598"/>
      <c r="AH248" s="598"/>
      <c r="AI248" s="598"/>
      <c r="AJ248" s="598"/>
      <c r="AK248" s="598"/>
      <c r="AL248" s="598"/>
      <c r="AM248" s="598"/>
      <c r="AN248" s="598"/>
      <c r="AO248" s="598"/>
      <c r="AP248" s="598"/>
      <c r="AQ248" s="598"/>
      <c r="AR248" s="598"/>
      <c r="AS248" s="598"/>
      <c r="AT248" s="598"/>
      <c r="AU248" s="598"/>
      <c r="AV248" s="673"/>
      <c r="AW248" s="562">
        <v>37</v>
      </c>
      <c r="AX248" s="464">
        <v>18</v>
      </c>
      <c r="AZ248" s="464">
        <f t="shared" si="38"/>
        <v>0.12</v>
      </c>
      <c r="BA248" s="464">
        <f t="shared" si="40"/>
        <v>0</v>
      </c>
    </row>
    <row r="249" spans="1:53" ht="36" x14ac:dyDescent="0.2">
      <c r="A249" s="480">
        <v>85</v>
      </c>
      <c r="B249" s="429" t="s">
        <v>39</v>
      </c>
      <c r="C249" s="429" t="s">
        <v>111</v>
      </c>
      <c r="D249" s="429" t="s">
        <v>1251</v>
      </c>
      <c r="E249" s="516">
        <f t="shared" si="41"/>
        <v>3</v>
      </c>
      <c r="F249" s="513">
        <v>0</v>
      </c>
      <c r="G249" s="513"/>
      <c r="H249" s="513"/>
      <c r="I249" s="513">
        <f>SUM(L249:AV249)</f>
        <v>3</v>
      </c>
      <c r="J249" s="724"/>
      <c r="K249" s="724">
        <v>45</v>
      </c>
      <c r="L249" s="582"/>
      <c r="M249" s="583"/>
      <c r="N249" s="583"/>
      <c r="O249" s="583"/>
      <c r="P249" s="583"/>
      <c r="Q249" s="583"/>
      <c r="R249" s="583"/>
      <c r="S249" s="583"/>
      <c r="T249" s="583"/>
      <c r="U249" s="583"/>
      <c r="V249" s="583"/>
      <c r="W249" s="583"/>
      <c r="X249" s="583"/>
      <c r="Y249" s="583"/>
      <c r="Z249" s="485">
        <v>0</v>
      </c>
      <c r="AA249" s="461"/>
      <c r="AB249" s="461"/>
      <c r="AC249" s="583"/>
      <c r="AD249" s="583"/>
      <c r="AE249" s="583"/>
      <c r="AF249" s="583"/>
      <c r="AG249" s="583"/>
      <c r="AH249" s="583"/>
      <c r="AI249" s="583"/>
      <c r="AJ249" s="583"/>
      <c r="AK249" s="583"/>
      <c r="AL249" s="583"/>
      <c r="AM249" s="583"/>
      <c r="AN249" s="583"/>
      <c r="AO249" s="583"/>
      <c r="AP249" s="583"/>
      <c r="AQ249" s="583"/>
      <c r="AR249" s="583"/>
      <c r="AS249" s="583"/>
      <c r="AT249" s="583">
        <v>3</v>
      </c>
      <c r="AU249" s="583"/>
      <c r="AV249" s="651"/>
      <c r="AW249" s="464">
        <v>38</v>
      </c>
      <c r="AX249" s="464">
        <v>19</v>
      </c>
      <c r="AZ249" s="464">
        <f t="shared" si="38"/>
        <v>3</v>
      </c>
      <c r="BA249" s="464">
        <f t="shared" si="40"/>
        <v>0</v>
      </c>
    </row>
    <row r="250" spans="1:53" ht="40.5" customHeight="1" x14ac:dyDescent="0.2">
      <c r="A250" s="457">
        <v>86</v>
      </c>
      <c r="B250" s="429" t="s">
        <v>1306</v>
      </c>
      <c r="C250" s="429" t="s">
        <v>111</v>
      </c>
      <c r="D250" s="429" t="s">
        <v>1251</v>
      </c>
      <c r="E250" s="516">
        <f t="shared" si="41"/>
        <v>2</v>
      </c>
      <c r="F250" s="513">
        <v>0</v>
      </c>
      <c r="G250" s="513"/>
      <c r="H250" s="513"/>
      <c r="I250" s="513">
        <f>SUM(L250:AV250)</f>
        <v>2</v>
      </c>
      <c r="J250" s="724"/>
      <c r="K250" s="724"/>
      <c r="L250" s="582"/>
      <c r="M250" s="583"/>
      <c r="N250" s="583">
        <v>0.5</v>
      </c>
      <c r="O250" s="583"/>
      <c r="P250" s="583"/>
      <c r="Q250" s="583"/>
      <c r="R250" s="583"/>
      <c r="S250" s="583"/>
      <c r="T250" s="583"/>
      <c r="U250" s="583"/>
      <c r="V250" s="583"/>
      <c r="W250" s="583"/>
      <c r="X250" s="583"/>
      <c r="Y250" s="583"/>
      <c r="Z250" s="485">
        <v>0</v>
      </c>
      <c r="AA250" s="461"/>
      <c r="AB250" s="461"/>
      <c r="AC250" s="583"/>
      <c r="AD250" s="583"/>
      <c r="AE250" s="583"/>
      <c r="AF250" s="583"/>
      <c r="AG250" s="583"/>
      <c r="AH250" s="583"/>
      <c r="AI250" s="583"/>
      <c r="AJ250" s="583"/>
      <c r="AK250" s="583"/>
      <c r="AL250" s="583"/>
      <c r="AM250" s="583"/>
      <c r="AN250" s="583"/>
      <c r="AO250" s="583"/>
      <c r="AP250" s="583"/>
      <c r="AQ250" s="583"/>
      <c r="AR250" s="583"/>
      <c r="AS250" s="583"/>
      <c r="AT250" s="583">
        <v>1.5</v>
      </c>
      <c r="AU250" s="583"/>
      <c r="AV250" s="651"/>
      <c r="AX250" s="464">
        <v>20</v>
      </c>
      <c r="AZ250" s="464">
        <f t="shared" si="38"/>
        <v>2</v>
      </c>
      <c r="BA250" s="464">
        <f t="shared" si="40"/>
        <v>0</v>
      </c>
    </row>
    <row r="251" spans="1:53" ht="40.5" customHeight="1" x14ac:dyDescent="0.2">
      <c r="A251" s="480">
        <v>87</v>
      </c>
      <c r="B251" s="429" t="s">
        <v>211</v>
      </c>
      <c r="C251" s="429" t="s">
        <v>111</v>
      </c>
      <c r="D251" s="429" t="s">
        <v>1251</v>
      </c>
      <c r="E251" s="516">
        <f t="shared" si="41"/>
        <v>1.97</v>
      </c>
      <c r="F251" s="513">
        <v>0</v>
      </c>
      <c r="G251" s="513"/>
      <c r="H251" s="513"/>
      <c r="I251" s="513">
        <f>SUM(L251:AV251)</f>
        <v>1.97</v>
      </c>
      <c r="J251" s="724"/>
      <c r="K251" s="724"/>
      <c r="L251" s="600"/>
      <c r="M251" s="454"/>
      <c r="N251" s="454"/>
      <c r="O251" s="454"/>
      <c r="P251" s="454"/>
      <c r="Q251" s="454"/>
      <c r="R251" s="454"/>
      <c r="S251" s="454"/>
      <c r="T251" s="454"/>
      <c r="U251" s="454"/>
      <c r="V251" s="454"/>
      <c r="W251" s="454"/>
      <c r="X251" s="454"/>
      <c r="Y251" s="454"/>
      <c r="Z251" s="485">
        <v>0</v>
      </c>
      <c r="AA251" s="461"/>
      <c r="AB251" s="461"/>
      <c r="AC251" s="454"/>
      <c r="AD251" s="454"/>
      <c r="AE251" s="454"/>
      <c r="AF251" s="454"/>
      <c r="AG251" s="454"/>
      <c r="AH251" s="454"/>
      <c r="AI251" s="454"/>
      <c r="AJ251" s="454"/>
      <c r="AK251" s="454"/>
      <c r="AL251" s="454"/>
      <c r="AM251" s="454"/>
      <c r="AN251" s="454"/>
      <c r="AO251" s="454"/>
      <c r="AP251" s="454"/>
      <c r="AQ251" s="454"/>
      <c r="AR251" s="454"/>
      <c r="AS251" s="454"/>
      <c r="AT251" s="454">
        <v>1.97</v>
      </c>
      <c r="AU251" s="454"/>
      <c r="AV251" s="674"/>
      <c r="AX251" s="464">
        <v>21</v>
      </c>
      <c r="AZ251" s="464">
        <f t="shared" si="38"/>
        <v>1.97</v>
      </c>
      <c r="BA251" s="464">
        <f t="shared" si="40"/>
        <v>0</v>
      </c>
    </row>
    <row r="252" spans="1:53" s="459" customFormat="1" ht="44.25" customHeight="1" x14ac:dyDescent="0.2">
      <c r="A252" s="457">
        <v>88</v>
      </c>
      <c r="B252" s="429" t="s">
        <v>1309</v>
      </c>
      <c r="C252" s="429" t="s">
        <v>1310</v>
      </c>
      <c r="D252" s="429" t="s">
        <v>1245</v>
      </c>
      <c r="E252" s="516">
        <f t="shared" si="41"/>
        <v>0.12</v>
      </c>
      <c r="F252" s="513"/>
      <c r="G252" s="513"/>
      <c r="H252" s="513"/>
      <c r="I252" s="513">
        <v>0.12</v>
      </c>
      <c r="J252" s="724"/>
      <c r="K252" s="724"/>
      <c r="L252" s="570"/>
      <c r="M252" s="490"/>
      <c r="N252" s="490"/>
      <c r="O252" s="490"/>
      <c r="P252" s="490"/>
      <c r="Q252" s="490"/>
      <c r="R252" s="490"/>
      <c r="S252" s="490"/>
      <c r="T252" s="490"/>
      <c r="U252" s="490"/>
      <c r="W252" s="490"/>
      <c r="X252" s="490"/>
      <c r="Z252" s="485"/>
      <c r="AA252" s="489"/>
      <c r="AB252" s="489"/>
      <c r="AD252" s="490"/>
      <c r="AE252" s="490"/>
      <c r="AF252" s="490"/>
      <c r="AG252" s="490"/>
      <c r="AH252" s="490"/>
      <c r="AI252" s="490"/>
      <c r="AJ252" s="490"/>
      <c r="AK252" s="490"/>
      <c r="AL252" s="490"/>
      <c r="AM252" s="490"/>
      <c r="AO252" s="490"/>
      <c r="AP252" s="490"/>
      <c r="AQ252" s="490"/>
      <c r="AR252" s="490"/>
      <c r="AS252" s="490"/>
      <c r="AT252" s="490"/>
      <c r="AU252" s="490"/>
      <c r="AV252" s="633"/>
      <c r="AX252" s="464">
        <v>22</v>
      </c>
      <c r="AZ252" s="464">
        <f t="shared" si="38"/>
        <v>0.12</v>
      </c>
      <c r="BA252" s="464">
        <f t="shared" si="40"/>
        <v>0</v>
      </c>
    </row>
    <row r="253" spans="1:53" s="557" customFormat="1" ht="36" x14ac:dyDescent="0.2">
      <c r="A253" s="480">
        <v>89</v>
      </c>
      <c r="B253" s="431" t="s">
        <v>241</v>
      </c>
      <c r="C253" s="429" t="s">
        <v>272</v>
      </c>
      <c r="D253" s="431" t="s">
        <v>1314</v>
      </c>
      <c r="E253" s="516">
        <f t="shared" si="41"/>
        <v>0.3</v>
      </c>
      <c r="F253" s="513">
        <v>0</v>
      </c>
      <c r="G253" s="513"/>
      <c r="H253" s="513"/>
      <c r="I253" s="513">
        <f>SUM(L253:AV253)</f>
        <v>0.3</v>
      </c>
      <c r="J253" s="689"/>
      <c r="K253" s="689"/>
      <c r="L253" s="536">
        <v>0.3</v>
      </c>
      <c r="M253" s="537"/>
      <c r="N253" s="537"/>
      <c r="O253" s="537"/>
      <c r="P253" s="537"/>
      <c r="Q253" s="537"/>
      <c r="R253" s="537"/>
      <c r="S253" s="537"/>
      <c r="T253" s="537"/>
      <c r="U253" s="485"/>
      <c r="W253" s="537"/>
      <c r="X253" s="537"/>
      <c r="Z253" s="485">
        <v>0</v>
      </c>
      <c r="AA253" s="489"/>
      <c r="AB253" s="489"/>
      <c r="AD253" s="537"/>
      <c r="AE253" s="537"/>
      <c r="AF253" s="537"/>
      <c r="AG253" s="537"/>
      <c r="AH253" s="537"/>
      <c r="AI253" s="537"/>
      <c r="AJ253" s="537"/>
      <c r="AK253" s="537"/>
      <c r="AL253" s="537"/>
      <c r="AM253" s="537"/>
      <c r="AO253" s="537"/>
      <c r="AP253" s="537"/>
      <c r="AQ253" s="537"/>
      <c r="AR253" s="537"/>
      <c r="AS253" s="537"/>
      <c r="AT253" s="537"/>
      <c r="AU253" s="537"/>
      <c r="AV253" s="559"/>
      <c r="AX253" s="464">
        <v>23</v>
      </c>
      <c r="AZ253" s="464">
        <f t="shared" si="38"/>
        <v>0.3</v>
      </c>
      <c r="BA253" s="464">
        <f t="shared" si="40"/>
        <v>0</v>
      </c>
    </row>
    <row r="254" spans="1:53" s="557" customFormat="1" ht="36" x14ac:dyDescent="0.2">
      <c r="A254" s="457">
        <v>90</v>
      </c>
      <c r="B254" s="431" t="s">
        <v>242</v>
      </c>
      <c r="C254" s="431" t="s">
        <v>288</v>
      </c>
      <c r="D254" s="431" t="s">
        <v>1314</v>
      </c>
      <c r="E254" s="516">
        <f t="shared" si="41"/>
        <v>0.72</v>
      </c>
      <c r="F254" s="513">
        <v>0</v>
      </c>
      <c r="G254" s="513"/>
      <c r="H254" s="513"/>
      <c r="I254" s="513">
        <f>SUM(L254:AV254)</f>
        <v>0.72</v>
      </c>
      <c r="J254" s="689"/>
      <c r="K254" s="689"/>
      <c r="L254" s="536"/>
      <c r="M254" s="537"/>
      <c r="N254" s="537"/>
      <c r="O254" s="537"/>
      <c r="P254" s="537"/>
      <c r="Q254" s="537"/>
      <c r="R254" s="537"/>
      <c r="S254" s="537"/>
      <c r="T254" s="537"/>
      <c r="U254" s="485"/>
      <c r="W254" s="537"/>
      <c r="X254" s="537"/>
      <c r="Z254" s="485">
        <v>0.28999999999999998</v>
      </c>
      <c r="AA254" s="1">
        <v>0.28999999999999998</v>
      </c>
      <c r="AB254" s="489"/>
      <c r="AD254" s="537"/>
      <c r="AE254" s="537"/>
      <c r="AF254" s="537"/>
      <c r="AG254" s="537">
        <v>0.14000000000000001</v>
      </c>
      <c r="AH254" s="537"/>
      <c r="AI254" s="537"/>
      <c r="AJ254" s="537"/>
      <c r="AK254" s="537"/>
      <c r="AL254" s="537"/>
      <c r="AM254" s="537"/>
      <c r="AO254" s="537"/>
      <c r="AP254" s="537"/>
      <c r="AQ254" s="537"/>
      <c r="AR254" s="537"/>
      <c r="AS254" s="537"/>
      <c r="AT254" s="537"/>
      <c r="AU254" s="537"/>
      <c r="AV254" s="559"/>
      <c r="AX254" s="464">
        <v>24</v>
      </c>
      <c r="AZ254" s="464">
        <f t="shared" si="38"/>
        <v>0.72</v>
      </c>
      <c r="BA254" s="464">
        <f t="shared" si="40"/>
        <v>0</v>
      </c>
    </row>
    <row r="255" spans="1:53" s="557" customFormat="1" ht="36" x14ac:dyDescent="0.2">
      <c r="A255" s="480">
        <v>91</v>
      </c>
      <c r="B255" s="431" t="s">
        <v>339</v>
      </c>
      <c r="C255" s="429" t="s">
        <v>273</v>
      </c>
      <c r="D255" s="431" t="s">
        <v>1314</v>
      </c>
      <c r="E255" s="516">
        <f t="shared" si="41"/>
        <v>0.4</v>
      </c>
      <c r="F255" s="513">
        <v>0</v>
      </c>
      <c r="G255" s="513"/>
      <c r="H255" s="513"/>
      <c r="I255" s="513">
        <f>SUM(L255:AV255)</f>
        <v>0.4</v>
      </c>
      <c r="J255" s="689"/>
      <c r="K255" s="689"/>
      <c r="L255" s="536"/>
      <c r="M255" s="537"/>
      <c r="N255" s="537"/>
      <c r="O255" s="537"/>
      <c r="P255" s="537"/>
      <c r="Q255" s="537"/>
      <c r="R255" s="537"/>
      <c r="S255" s="537"/>
      <c r="T255" s="537"/>
      <c r="U255" s="537"/>
      <c r="W255" s="537"/>
      <c r="X255" s="537"/>
      <c r="Z255" s="485">
        <v>0</v>
      </c>
      <c r="AA255" s="489"/>
      <c r="AB255" s="489"/>
      <c r="AD255" s="537"/>
      <c r="AE255" s="537"/>
      <c r="AF255" s="537"/>
      <c r="AG255" s="537"/>
      <c r="AH255" s="537"/>
      <c r="AI255" s="537"/>
      <c r="AJ255" s="537"/>
      <c r="AK255" s="537"/>
      <c r="AL255" s="537">
        <v>0.4</v>
      </c>
      <c r="AM255" s="537"/>
      <c r="AO255" s="537"/>
      <c r="AP255" s="537"/>
      <c r="AQ255" s="537"/>
      <c r="AR255" s="537"/>
      <c r="AS255" s="537"/>
      <c r="AT255" s="537"/>
      <c r="AU255" s="537"/>
      <c r="AV255" s="559"/>
      <c r="AX255" s="464">
        <v>25</v>
      </c>
      <c r="AZ255" s="464">
        <f t="shared" si="38"/>
        <v>0.4</v>
      </c>
      <c r="BA255" s="464">
        <f t="shared" si="40"/>
        <v>0</v>
      </c>
    </row>
    <row r="256" spans="1:53" s="557" customFormat="1" ht="36" x14ac:dyDescent="0.2">
      <c r="A256" s="457">
        <v>92</v>
      </c>
      <c r="B256" s="430" t="s">
        <v>342</v>
      </c>
      <c r="C256" s="429" t="s">
        <v>297</v>
      </c>
      <c r="D256" s="431" t="s">
        <v>1314</v>
      </c>
      <c r="E256" s="516">
        <f t="shared" si="41"/>
        <v>1.8</v>
      </c>
      <c r="F256" s="513">
        <v>0</v>
      </c>
      <c r="G256" s="513"/>
      <c r="H256" s="513"/>
      <c r="I256" s="513">
        <f>SUM(L256:AV256)</f>
        <v>1.8</v>
      </c>
      <c r="J256" s="689"/>
      <c r="K256" s="689"/>
      <c r="L256" s="536"/>
      <c r="M256" s="537"/>
      <c r="N256" s="537">
        <v>1.8</v>
      </c>
      <c r="O256" s="537"/>
      <c r="P256" s="537"/>
      <c r="Q256" s="537"/>
      <c r="R256" s="537"/>
      <c r="S256" s="537"/>
      <c r="T256" s="537"/>
      <c r="U256" s="537"/>
      <c r="W256" s="537"/>
      <c r="X256" s="537"/>
      <c r="Z256" s="485">
        <v>0</v>
      </c>
      <c r="AA256" s="489"/>
      <c r="AB256" s="489"/>
      <c r="AD256" s="537"/>
      <c r="AE256" s="537"/>
      <c r="AF256" s="537"/>
      <c r="AG256" s="537"/>
      <c r="AH256" s="537"/>
      <c r="AI256" s="537"/>
      <c r="AJ256" s="537"/>
      <c r="AK256" s="537"/>
      <c r="AL256" s="537"/>
      <c r="AM256" s="537"/>
      <c r="AO256" s="537"/>
      <c r="AP256" s="537"/>
      <c r="AQ256" s="537"/>
      <c r="AR256" s="537"/>
      <c r="AS256" s="537"/>
      <c r="AT256" s="537"/>
      <c r="AU256" s="537"/>
      <c r="AV256" s="559"/>
      <c r="AX256" s="464">
        <v>26</v>
      </c>
      <c r="AZ256" s="464">
        <f t="shared" si="38"/>
        <v>1.8</v>
      </c>
      <c r="BA256" s="464">
        <f t="shared" si="40"/>
        <v>0</v>
      </c>
    </row>
    <row r="257" spans="1:191" s="562" customFormat="1" ht="38.25" customHeight="1" x14ac:dyDescent="0.2">
      <c r="A257" s="480">
        <v>93</v>
      </c>
      <c r="B257" s="432" t="s">
        <v>684</v>
      </c>
      <c r="C257" s="430" t="s">
        <v>773</v>
      </c>
      <c r="D257" s="432" t="s">
        <v>1248</v>
      </c>
      <c r="E257" s="516">
        <f t="shared" si="41"/>
        <v>0.15</v>
      </c>
      <c r="F257" s="513">
        <v>0</v>
      </c>
      <c r="G257" s="513"/>
      <c r="H257" s="513"/>
      <c r="I257" s="513">
        <f>SUM(L257:AV257)</f>
        <v>0.15</v>
      </c>
      <c r="J257" s="689"/>
      <c r="K257" s="689"/>
      <c r="L257" s="473"/>
      <c r="M257" s="428"/>
      <c r="N257" s="537"/>
      <c r="O257" s="537"/>
      <c r="S257" s="428"/>
      <c r="T257" s="428"/>
      <c r="U257" s="428"/>
      <c r="V257" s="428"/>
      <c r="W257" s="428"/>
      <c r="X257" s="428"/>
      <c r="Y257" s="428"/>
      <c r="Z257" s="485">
        <v>0</v>
      </c>
      <c r="AA257" s="485"/>
      <c r="AB257" s="485"/>
      <c r="AC257" s="428"/>
      <c r="AD257" s="428"/>
      <c r="AE257" s="428"/>
      <c r="AF257" s="428"/>
      <c r="AG257" s="428"/>
      <c r="AH257" s="428"/>
      <c r="AI257" s="428"/>
      <c r="AJ257" s="428"/>
      <c r="AK257" s="428"/>
      <c r="AL257" s="428"/>
      <c r="AM257" s="428"/>
      <c r="AN257" s="428">
        <v>0.15</v>
      </c>
      <c r="AO257" s="428"/>
      <c r="AP257" s="428"/>
      <c r="AQ257" s="428"/>
      <c r="AR257" s="428"/>
      <c r="AS257" s="428"/>
      <c r="AT257" s="428"/>
      <c r="AU257" s="638"/>
      <c r="AV257" s="639"/>
      <c r="AW257" s="605"/>
      <c r="AX257" s="464">
        <v>27</v>
      </c>
      <c r="AY257" s="459"/>
      <c r="AZ257" s="464">
        <f t="shared" si="38"/>
        <v>0.15</v>
      </c>
      <c r="BA257" s="464">
        <f t="shared" si="40"/>
        <v>0</v>
      </c>
      <c r="BB257" s="459"/>
      <c r="BC257" s="459"/>
      <c r="BD257" s="459"/>
      <c r="BE257" s="459"/>
      <c r="BF257" s="459"/>
      <c r="BG257" s="459"/>
      <c r="BH257" s="459"/>
      <c r="BI257" s="459"/>
    </row>
    <row r="258" spans="1:191" s="580" customFormat="1" x14ac:dyDescent="0.2">
      <c r="A258" s="481" t="s">
        <v>212</v>
      </c>
      <c r="B258" s="523" t="s">
        <v>573</v>
      </c>
      <c r="C258" s="523"/>
      <c r="D258" s="523"/>
      <c r="E258" s="516">
        <f>SUM(E259:E262)</f>
        <v>6.75</v>
      </c>
      <c r="F258" s="516">
        <f>SUM(F259:F262)</f>
        <v>0</v>
      </c>
      <c r="G258" s="516">
        <f>SUM(G259:G262)</f>
        <v>0</v>
      </c>
      <c r="H258" s="516">
        <f>SUM(H259:H262)</f>
        <v>0</v>
      </c>
      <c r="I258" s="516">
        <f>SUM(I259:I262)</f>
        <v>6.75</v>
      </c>
      <c r="J258" s="744"/>
      <c r="K258" s="744"/>
      <c r="L258" s="476"/>
      <c r="AV258" s="650"/>
      <c r="AX258" s="464">
        <f t="shared" si="39"/>
        <v>0</v>
      </c>
      <c r="AZ258" s="464">
        <f t="shared" si="38"/>
        <v>6.75</v>
      </c>
      <c r="BA258" s="464">
        <f t="shared" si="40"/>
        <v>0</v>
      </c>
    </row>
    <row r="259" spans="1:191" s="489" customFormat="1" ht="40.5" customHeight="1" x14ac:dyDescent="0.2">
      <c r="A259" s="457">
        <v>94</v>
      </c>
      <c r="B259" s="429" t="s">
        <v>40</v>
      </c>
      <c r="C259" s="429" t="s">
        <v>1291</v>
      </c>
      <c r="D259" s="429" t="s">
        <v>1314</v>
      </c>
      <c r="E259" s="516">
        <f>I259</f>
        <v>3</v>
      </c>
      <c r="F259" s="513"/>
      <c r="G259" s="513"/>
      <c r="H259" s="513"/>
      <c r="I259" s="513">
        <v>3</v>
      </c>
      <c r="J259" s="740"/>
      <c r="K259" s="740">
        <v>46</v>
      </c>
      <c r="L259" s="470"/>
      <c r="M259" s="470"/>
      <c r="N259" s="470"/>
      <c r="O259" s="470"/>
      <c r="P259" s="470"/>
      <c r="Q259" s="470"/>
      <c r="R259" s="470"/>
      <c r="S259" s="470"/>
      <c r="T259" s="470"/>
      <c r="U259" s="470"/>
      <c r="V259" s="470"/>
      <c r="W259" s="470"/>
      <c r="X259" s="470"/>
      <c r="Y259" s="470"/>
      <c r="AC259" s="470"/>
      <c r="AD259" s="470"/>
      <c r="AE259" s="470"/>
      <c r="AF259" s="470"/>
      <c r="AG259" s="470"/>
      <c r="AH259" s="470"/>
      <c r="AI259" s="470"/>
      <c r="AJ259" s="470"/>
      <c r="AK259" s="470"/>
      <c r="AL259" s="470"/>
      <c r="AM259" s="470"/>
      <c r="AN259" s="470"/>
      <c r="AO259" s="470"/>
      <c r="AP259" s="470"/>
      <c r="AQ259" s="470"/>
      <c r="AR259" s="470"/>
      <c r="AS259" s="470"/>
      <c r="AT259" s="470"/>
      <c r="AU259" s="470"/>
      <c r="AV259" s="675"/>
      <c r="AW259" s="489">
        <v>39</v>
      </c>
      <c r="AX259" s="464">
        <f t="shared" si="39"/>
        <v>0</v>
      </c>
      <c r="AZ259" s="464">
        <f t="shared" si="38"/>
        <v>3</v>
      </c>
      <c r="BA259" s="464">
        <f t="shared" si="40"/>
        <v>0</v>
      </c>
    </row>
    <row r="260" spans="1:191" s="489" customFormat="1" ht="36" x14ac:dyDescent="0.2">
      <c r="A260" s="457">
        <v>95</v>
      </c>
      <c r="B260" s="429" t="s">
        <v>41</v>
      </c>
      <c r="C260" s="429" t="s">
        <v>1291</v>
      </c>
      <c r="D260" s="429" t="s">
        <v>1314</v>
      </c>
      <c r="E260" s="516">
        <f>I260</f>
        <v>0.15</v>
      </c>
      <c r="F260" s="513"/>
      <c r="G260" s="513"/>
      <c r="H260" s="513"/>
      <c r="I260" s="513">
        <v>0.15</v>
      </c>
      <c r="J260" s="740"/>
      <c r="K260" s="740"/>
      <c r="AV260" s="551"/>
      <c r="AX260" s="464"/>
      <c r="AZ260" s="464">
        <f t="shared" si="38"/>
        <v>0.15</v>
      </c>
      <c r="BA260" s="464">
        <f t="shared" si="40"/>
        <v>0</v>
      </c>
    </row>
    <row r="261" spans="1:191" s="489" customFormat="1" ht="36" x14ac:dyDescent="0.2">
      <c r="A261" s="457">
        <v>96</v>
      </c>
      <c r="B261" s="429" t="s">
        <v>1353</v>
      </c>
      <c r="C261" s="429" t="s">
        <v>1291</v>
      </c>
      <c r="D261" s="429" t="s">
        <v>1314</v>
      </c>
      <c r="E261" s="516">
        <f>I261</f>
        <v>3.5</v>
      </c>
      <c r="F261" s="513"/>
      <c r="G261" s="513"/>
      <c r="H261" s="513"/>
      <c r="I261" s="513">
        <v>3.5</v>
      </c>
      <c r="J261" s="740"/>
      <c r="K261" s="740"/>
      <c r="AV261" s="551"/>
      <c r="AX261" s="464"/>
      <c r="AZ261" s="464">
        <f t="shared" si="38"/>
        <v>3.5</v>
      </c>
      <c r="BA261" s="464">
        <f t="shared" si="40"/>
        <v>0</v>
      </c>
    </row>
    <row r="262" spans="1:191" s="562" customFormat="1" ht="36" x14ac:dyDescent="0.2">
      <c r="A262" s="457">
        <v>97</v>
      </c>
      <c r="B262" s="433" t="s">
        <v>42</v>
      </c>
      <c r="C262" s="433" t="s">
        <v>116</v>
      </c>
      <c r="D262" s="433" t="s">
        <v>1249</v>
      </c>
      <c r="E262" s="516">
        <f>I262</f>
        <v>0.1</v>
      </c>
      <c r="F262" s="513">
        <v>0</v>
      </c>
      <c r="G262" s="515"/>
      <c r="H262" s="515"/>
      <c r="I262" s="513">
        <f>SUM(L262:AV262)</f>
        <v>0.1</v>
      </c>
      <c r="J262" s="689"/>
      <c r="K262" s="689">
        <v>47</v>
      </c>
      <c r="L262" s="455"/>
      <c r="M262" s="440"/>
      <c r="N262" s="440"/>
      <c r="O262" s="440"/>
      <c r="P262" s="440"/>
      <c r="Q262" s="440"/>
      <c r="R262" s="440"/>
      <c r="S262" s="440"/>
      <c r="T262" s="440"/>
      <c r="U262" s="440"/>
      <c r="V262" s="440"/>
      <c r="W262" s="440"/>
      <c r="X262" s="440"/>
      <c r="Y262" s="440"/>
      <c r="Z262" s="485">
        <v>0.1</v>
      </c>
      <c r="AA262" s="485"/>
      <c r="AB262" s="485"/>
      <c r="AC262" s="440"/>
      <c r="AD262" s="440"/>
      <c r="AE262" s="440"/>
      <c r="AF262" s="440"/>
      <c r="AG262" s="440"/>
      <c r="AH262" s="440"/>
      <c r="AI262" s="440"/>
      <c r="AJ262" s="440"/>
      <c r="AK262" s="440"/>
      <c r="AL262" s="440"/>
      <c r="AM262" s="440"/>
      <c r="AN262" s="440"/>
      <c r="AO262" s="440"/>
      <c r="AP262" s="440"/>
      <c r="AQ262" s="440"/>
      <c r="AR262" s="440"/>
      <c r="AS262" s="440"/>
      <c r="AT262" s="440"/>
      <c r="AU262" s="440"/>
      <c r="AV262" s="636"/>
      <c r="AW262" s="562">
        <v>40</v>
      </c>
      <c r="AX262" s="464">
        <f t="shared" si="39"/>
        <v>0</v>
      </c>
      <c r="AZ262" s="464">
        <f t="shared" si="38"/>
        <v>0.1</v>
      </c>
      <c r="BA262" s="464">
        <f t="shared" si="40"/>
        <v>0</v>
      </c>
    </row>
    <row r="263" spans="1:191" s="562" customFormat="1" x14ac:dyDescent="0.2">
      <c r="A263" s="481" t="s">
        <v>180</v>
      </c>
      <c r="B263" s="444" t="s">
        <v>810</v>
      </c>
      <c r="C263" s="437"/>
      <c r="D263" s="437"/>
      <c r="E263" s="516">
        <f>SUM(E264:E266)</f>
        <v>1.56</v>
      </c>
      <c r="F263" s="516">
        <f>SUM(F264:F266)</f>
        <v>0</v>
      </c>
      <c r="G263" s="516">
        <f>SUM(G264:G266)</f>
        <v>0</v>
      </c>
      <c r="H263" s="516">
        <f>SUM(H264:H266)</f>
        <v>0</v>
      </c>
      <c r="I263" s="516">
        <f>SUM(I264:I266)</f>
        <v>1.56</v>
      </c>
      <c r="J263" s="739"/>
      <c r="K263" s="739"/>
      <c r="L263" s="474"/>
      <c r="M263" s="439"/>
      <c r="N263" s="439"/>
      <c r="O263" s="439"/>
      <c r="P263" s="439"/>
      <c r="Q263" s="439"/>
      <c r="R263" s="439"/>
      <c r="S263" s="439"/>
      <c r="T263" s="439"/>
      <c r="U263" s="439"/>
      <c r="V263" s="439"/>
      <c r="W263" s="439"/>
      <c r="X263" s="439"/>
      <c r="Y263" s="439"/>
      <c r="Z263" s="485"/>
      <c r="AA263" s="485"/>
      <c r="AB263" s="485"/>
      <c r="AC263" s="453"/>
      <c r="AD263" s="453"/>
      <c r="AE263" s="453"/>
      <c r="AF263" s="439"/>
      <c r="AG263" s="439"/>
      <c r="AH263" s="439"/>
      <c r="AI263" s="439"/>
      <c r="AJ263" s="439"/>
      <c r="AK263" s="439"/>
      <c r="AL263" s="439"/>
      <c r="AM263" s="439"/>
      <c r="AN263" s="439"/>
      <c r="AO263" s="439"/>
      <c r="AP263" s="439"/>
      <c r="AQ263" s="439"/>
      <c r="AR263" s="439"/>
      <c r="AS263" s="439"/>
      <c r="AT263" s="439"/>
      <c r="AU263" s="439"/>
      <c r="AV263" s="634"/>
      <c r="AX263" s="464">
        <f t="shared" si="39"/>
        <v>0</v>
      </c>
      <c r="AZ263" s="464">
        <f t="shared" si="38"/>
        <v>1.56</v>
      </c>
      <c r="BA263" s="464">
        <f t="shared" si="40"/>
        <v>0</v>
      </c>
    </row>
    <row r="264" spans="1:191" s="562" customFormat="1" ht="36" x14ac:dyDescent="0.2">
      <c r="A264" s="480">
        <v>98</v>
      </c>
      <c r="B264" s="482" t="s">
        <v>1229</v>
      </c>
      <c r="C264" s="483" t="s">
        <v>1205</v>
      </c>
      <c r="D264" s="430" t="s">
        <v>1244</v>
      </c>
      <c r="E264" s="516">
        <f>I264</f>
        <v>0.32</v>
      </c>
      <c r="F264" s="513">
        <v>0</v>
      </c>
      <c r="G264" s="513"/>
      <c r="H264" s="513"/>
      <c r="I264" s="513">
        <f>SUM(L264:AV264)</f>
        <v>0.32</v>
      </c>
      <c r="J264" s="724"/>
      <c r="K264" s="724"/>
      <c r="L264" s="581">
        <v>0.1</v>
      </c>
      <c r="M264" s="530">
        <v>0.12</v>
      </c>
      <c r="N264" s="571"/>
      <c r="O264" s="571"/>
      <c r="P264" s="571"/>
      <c r="Q264" s="571"/>
      <c r="R264" s="530"/>
      <c r="S264" s="530"/>
      <c r="T264" s="530"/>
      <c r="U264" s="530"/>
      <c r="V264" s="530"/>
      <c r="W264" s="530"/>
      <c r="X264" s="530"/>
      <c r="Y264" s="530"/>
      <c r="Z264" s="485">
        <v>0</v>
      </c>
      <c r="AA264" s="461"/>
      <c r="AB264" s="461"/>
      <c r="AC264" s="530"/>
      <c r="AD264" s="530"/>
      <c r="AE264" s="530"/>
      <c r="AF264" s="530"/>
      <c r="AG264" s="530"/>
      <c r="AH264" s="530"/>
      <c r="AI264" s="530"/>
      <c r="AJ264" s="530"/>
      <c r="AK264" s="530"/>
      <c r="AL264" s="530"/>
      <c r="AM264" s="530"/>
      <c r="AN264" s="530"/>
      <c r="AO264" s="530"/>
      <c r="AP264" s="530"/>
      <c r="AQ264" s="530"/>
      <c r="AR264" s="530"/>
      <c r="AS264" s="530"/>
      <c r="AT264" s="530">
        <v>0.1</v>
      </c>
      <c r="AU264" s="530"/>
      <c r="AV264" s="527"/>
      <c r="AX264" s="464">
        <v>17</v>
      </c>
      <c r="AZ264" s="464">
        <f t="shared" si="38"/>
        <v>0.32</v>
      </c>
      <c r="BA264" s="464">
        <f t="shared" si="40"/>
        <v>0</v>
      </c>
    </row>
    <row r="265" spans="1:191" s="562" customFormat="1" ht="54" x14ac:dyDescent="0.2">
      <c r="A265" s="480">
        <v>99</v>
      </c>
      <c r="B265" s="642" t="s">
        <v>55</v>
      </c>
      <c r="C265" s="430" t="s">
        <v>1280</v>
      </c>
      <c r="D265" s="642" t="s">
        <v>1246</v>
      </c>
      <c r="E265" s="516">
        <f>I265</f>
        <v>0.3</v>
      </c>
      <c r="F265" s="513">
        <v>0</v>
      </c>
      <c r="G265" s="432"/>
      <c r="H265" s="432"/>
      <c r="I265" s="513">
        <f>SUM(L265:AV265)</f>
        <v>0.3</v>
      </c>
      <c r="J265" s="689"/>
      <c r="K265" s="689"/>
      <c r="L265" s="618">
        <v>0.3</v>
      </c>
      <c r="M265" s="429"/>
      <c r="N265" s="429"/>
      <c r="O265" s="429"/>
      <c r="P265" s="429"/>
      <c r="Q265" s="429"/>
      <c r="R265" s="429"/>
      <c r="S265" s="429"/>
      <c r="T265" s="429"/>
      <c r="U265" s="429"/>
      <c r="V265" s="429"/>
      <c r="W265" s="429"/>
      <c r="X265" s="429"/>
      <c r="Y265" s="429"/>
      <c r="Z265" s="485">
        <v>0</v>
      </c>
      <c r="AA265" s="485"/>
      <c r="AB265" s="485"/>
      <c r="AC265" s="429"/>
      <c r="AD265" s="429"/>
      <c r="AE265" s="429"/>
      <c r="AF265" s="429"/>
      <c r="AG265" s="429"/>
      <c r="AH265" s="429"/>
      <c r="AI265" s="429"/>
      <c r="AJ265" s="429"/>
      <c r="AK265" s="429"/>
      <c r="AL265" s="429"/>
      <c r="AM265" s="429"/>
      <c r="AN265" s="429"/>
      <c r="AO265" s="429"/>
      <c r="AP265" s="429"/>
      <c r="AQ265" s="429"/>
      <c r="AR265" s="429"/>
      <c r="AS265" s="429"/>
      <c r="AT265" s="429"/>
      <c r="AU265" s="429"/>
      <c r="AV265" s="616"/>
      <c r="AW265" s="610"/>
      <c r="AX265" s="464">
        <f t="shared" si="39"/>
        <v>0</v>
      </c>
      <c r="AY265" s="610"/>
      <c r="AZ265" s="464">
        <f t="shared" si="38"/>
        <v>0.3</v>
      </c>
      <c r="BA265" s="464">
        <f t="shared" si="40"/>
        <v>0</v>
      </c>
      <c r="BB265" s="610"/>
      <c r="BC265" s="610"/>
      <c r="BD265" s="610"/>
      <c r="BE265" s="610"/>
      <c r="BF265" s="610"/>
      <c r="BG265" s="610"/>
      <c r="BH265" s="610"/>
      <c r="BI265" s="610"/>
      <c r="BJ265" s="610"/>
      <c r="BK265" s="610"/>
      <c r="BL265" s="610"/>
      <c r="BM265" s="610"/>
      <c r="BN265" s="610"/>
      <c r="BO265" s="610"/>
      <c r="BP265" s="610"/>
      <c r="BQ265" s="610"/>
      <c r="BR265" s="610"/>
      <c r="BS265" s="610"/>
      <c r="BT265" s="610"/>
      <c r="BU265" s="610"/>
      <c r="BV265" s="610"/>
      <c r="BW265" s="610"/>
      <c r="BX265" s="610"/>
      <c r="BY265" s="610"/>
      <c r="BZ265" s="610"/>
      <c r="CA265" s="610"/>
      <c r="CB265" s="610"/>
      <c r="CC265" s="610"/>
      <c r="CD265" s="610"/>
      <c r="CE265" s="610"/>
      <c r="CF265" s="610"/>
      <c r="CG265" s="610"/>
      <c r="CH265" s="610"/>
      <c r="CI265" s="610"/>
      <c r="CJ265" s="610"/>
      <c r="CK265" s="610"/>
      <c r="CL265" s="610"/>
      <c r="CM265" s="610"/>
      <c r="CN265" s="610"/>
      <c r="CO265" s="610"/>
      <c r="CP265" s="610"/>
      <c r="CQ265" s="610"/>
      <c r="CR265" s="610"/>
      <c r="CS265" s="610"/>
      <c r="CT265" s="610"/>
      <c r="CU265" s="610"/>
      <c r="CV265" s="610"/>
      <c r="CW265" s="610"/>
      <c r="CX265" s="610"/>
      <c r="CY265" s="610"/>
      <c r="CZ265" s="610"/>
      <c r="DA265" s="610"/>
      <c r="DB265" s="610"/>
      <c r="DC265" s="610"/>
      <c r="DD265" s="610"/>
      <c r="DE265" s="610"/>
      <c r="DF265" s="610"/>
      <c r="DG265" s="610"/>
      <c r="DH265" s="610"/>
      <c r="DI265" s="610"/>
      <c r="DJ265" s="610"/>
      <c r="DK265" s="610"/>
      <c r="DL265" s="610"/>
      <c r="DM265" s="610"/>
      <c r="DN265" s="610"/>
      <c r="DO265" s="610"/>
      <c r="DP265" s="610"/>
      <c r="DQ265" s="610"/>
      <c r="DR265" s="610"/>
      <c r="DS265" s="610"/>
      <c r="DT265" s="610"/>
      <c r="DU265" s="610"/>
      <c r="DV265" s="610"/>
      <c r="DW265" s="610"/>
      <c r="DX265" s="610"/>
      <c r="DY265" s="610"/>
      <c r="DZ265" s="610"/>
      <c r="EA265" s="610"/>
      <c r="EB265" s="610"/>
      <c r="EC265" s="610"/>
      <c r="ED265" s="610"/>
      <c r="EE265" s="610"/>
      <c r="EF265" s="610"/>
      <c r="EG265" s="610"/>
      <c r="EH265" s="610"/>
      <c r="EI265" s="610"/>
      <c r="EJ265" s="610"/>
      <c r="EK265" s="610"/>
      <c r="EL265" s="610"/>
      <c r="EM265" s="610"/>
      <c r="EN265" s="610"/>
      <c r="EO265" s="610"/>
      <c r="EP265" s="610"/>
      <c r="EQ265" s="610"/>
      <c r="ER265" s="610"/>
      <c r="ES265" s="610"/>
      <c r="ET265" s="610"/>
      <c r="EU265" s="610"/>
      <c r="EV265" s="610"/>
      <c r="EW265" s="610"/>
      <c r="EX265" s="610"/>
      <c r="EY265" s="610"/>
      <c r="EZ265" s="610"/>
      <c r="FA265" s="610"/>
      <c r="FB265" s="610"/>
      <c r="FC265" s="610"/>
      <c r="FD265" s="610"/>
      <c r="FE265" s="610"/>
      <c r="FF265" s="610"/>
      <c r="FG265" s="610"/>
      <c r="FH265" s="610"/>
      <c r="FI265" s="610"/>
      <c r="FJ265" s="610"/>
      <c r="FK265" s="610"/>
      <c r="FL265" s="610"/>
      <c r="FM265" s="610"/>
      <c r="FN265" s="610"/>
      <c r="FO265" s="610"/>
      <c r="FP265" s="610"/>
      <c r="FQ265" s="610"/>
      <c r="FR265" s="610"/>
      <c r="FS265" s="610"/>
      <c r="FT265" s="610"/>
      <c r="FU265" s="610"/>
      <c r="FV265" s="610"/>
      <c r="FW265" s="610"/>
      <c r="FX265" s="610"/>
      <c r="FY265" s="610"/>
      <c r="FZ265" s="610"/>
      <c r="GA265" s="610"/>
      <c r="GB265" s="610"/>
      <c r="GC265" s="610"/>
      <c r="GD265" s="610"/>
      <c r="GE265" s="610"/>
      <c r="GF265" s="610"/>
      <c r="GG265" s="610"/>
      <c r="GH265" s="610"/>
      <c r="GI265" s="610"/>
    </row>
    <row r="266" spans="1:191" s="562" customFormat="1" ht="72" x14ac:dyDescent="0.2">
      <c r="A266" s="480">
        <v>100</v>
      </c>
      <c r="B266" s="430" t="s">
        <v>56</v>
      </c>
      <c r="C266" s="430" t="s">
        <v>1280</v>
      </c>
      <c r="D266" s="642" t="s">
        <v>1246</v>
      </c>
      <c r="E266" s="516">
        <f>I266</f>
        <v>0.94</v>
      </c>
      <c r="F266" s="513">
        <v>0</v>
      </c>
      <c r="G266" s="432"/>
      <c r="H266" s="432"/>
      <c r="I266" s="513">
        <f>SUM(L266:AV266)</f>
        <v>0.94</v>
      </c>
      <c r="J266" s="689"/>
      <c r="K266" s="689"/>
      <c r="L266" s="618">
        <v>0.94</v>
      </c>
      <c r="M266" s="429"/>
      <c r="N266" s="429"/>
      <c r="O266" s="429"/>
      <c r="P266" s="429"/>
      <c r="Q266" s="429"/>
      <c r="R266" s="429"/>
      <c r="S266" s="429"/>
      <c r="T266" s="429"/>
      <c r="U266" s="429"/>
      <c r="V266" s="429"/>
      <c r="W266" s="429"/>
      <c r="X266" s="429"/>
      <c r="Y266" s="429"/>
      <c r="Z266" s="485">
        <v>0</v>
      </c>
      <c r="AA266" s="485"/>
      <c r="AB266" s="485"/>
      <c r="AC266" s="429"/>
      <c r="AD266" s="429"/>
      <c r="AE266" s="429"/>
      <c r="AF266" s="429"/>
      <c r="AG266" s="429"/>
      <c r="AH266" s="429"/>
      <c r="AI266" s="429"/>
      <c r="AJ266" s="429"/>
      <c r="AK266" s="429"/>
      <c r="AL266" s="429"/>
      <c r="AM266" s="429"/>
      <c r="AN266" s="429"/>
      <c r="AO266" s="429"/>
      <c r="AP266" s="429"/>
      <c r="AQ266" s="429"/>
      <c r="AR266" s="429"/>
      <c r="AS266" s="429"/>
      <c r="AT266" s="429"/>
      <c r="AU266" s="429"/>
      <c r="AV266" s="616"/>
      <c r="AW266" s="610"/>
      <c r="AX266" s="464">
        <f t="shared" si="39"/>
        <v>0</v>
      </c>
      <c r="AY266" s="610"/>
      <c r="AZ266" s="464">
        <f t="shared" si="38"/>
        <v>0.94</v>
      </c>
      <c r="BA266" s="464">
        <f t="shared" si="40"/>
        <v>0</v>
      </c>
      <c r="BB266" s="610"/>
      <c r="BC266" s="610"/>
      <c r="BD266" s="610"/>
      <c r="BE266" s="610"/>
      <c r="BF266" s="610"/>
      <c r="BG266" s="610"/>
      <c r="BH266" s="610"/>
      <c r="BI266" s="610"/>
      <c r="BJ266" s="610"/>
      <c r="BK266" s="610"/>
      <c r="BL266" s="610"/>
      <c r="BM266" s="610"/>
      <c r="BN266" s="610"/>
      <c r="BO266" s="610"/>
      <c r="BP266" s="610"/>
      <c r="BQ266" s="610"/>
      <c r="BR266" s="610"/>
      <c r="BS266" s="610"/>
      <c r="BT266" s="610"/>
      <c r="BU266" s="610"/>
      <c r="BV266" s="610"/>
      <c r="BW266" s="610"/>
      <c r="BX266" s="610"/>
      <c r="BY266" s="610"/>
      <c r="BZ266" s="610"/>
      <c r="CA266" s="610"/>
      <c r="CB266" s="610"/>
      <c r="CC266" s="610"/>
      <c r="CD266" s="610"/>
      <c r="CE266" s="610"/>
      <c r="CF266" s="610"/>
      <c r="CG266" s="610"/>
      <c r="CH266" s="610"/>
      <c r="CI266" s="610"/>
      <c r="CJ266" s="610"/>
      <c r="CK266" s="610"/>
      <c r="CL266" s="610"/>
      <c r="CM266" s="610"/>
      <c r="CN266" s="610"/>
      <c r="CO266" s="610"/>
      <c r="CP266" s="610"/>
      <c r="CQ266" s="610"/>
      <c r="CR266" s="610"/>
      <c r="CS266" s="610"/>
      <c r="CT266" s="610"/>
      <c r="CU266" s="610"/>
      <c r="CV266" s="610"/>
      <c r="CW266" s="610"/>
      <c r="CX266" s="610"/>
      <c r="CY266" s="610"/>
      <c r="CZ266" s="610"/>
      <c r="DA266" s="610"/>
      <c r="DB266" s="610"/>
      <c r="DC266" s="610"/>
      <c r="DD266" s="610"/>
      <c r="DE266" s="610"/>
      <c r="DF266" s="610"/>
      <c r="DG266" s="610"/>
      <c r="DH266" s="610"/>
      <c r="DI266" s="610"/>
      <c r="DJ266" s="610"/>
      <c r="DK266" s="610"/>
      <c r="DL266" s="610"/>
      <c r="DM266" s="610"/>
      <c r="DN266" s="610"/>
      <c r="DO266" s="610"/>
      <c r="DP266" s="610"/>
      <c r="DQ266" s="610"/>
      <c r="DR266" s="610"/>
      <c r="DS266" s="610"/>
      <c r="DT266" s="610"/>
      <c r="DU266" s="610"/>
      <c r="DV266" s="610"/>
      <c r="DW266" s="610"/>
      <c r="DX266" s="610"/>
      <c r="DY266" s="610"/>
      <c r="DZ266" s="610"/>
      <c r="EA266" s="610"/>
      <c r="EB266" s="610"/>
      <c r="EC266" s="610"/>
      <c r="ED266" s="610"/>
      <c r="EE266" s="610"/>
      <c r="EF266" s="610"/>
      <c r="EG266" s="610"/>
      <c r="EH266" s="610"/>
      <c r="EI266" s="610"/>
      <c r="EJ266" s="610"/>
      <c r="EK266" s="610"/>
      <c r="EL266" s="610"/>
      <c r="EM266" s="610"/>
      <c r="EN266" s="610"/>
      <c r="EO266" s="610"/>
      <c r="EP266" s="610"/>
      <c r="EQ266" s="610"/>
      <c r="ER266" s="610"/>
      <c r="ES266" s="610"/>
      <c r="ET266" s="610"/>
      <c r="EU266" s="610"/>
      <c r="EV266" s="610"/>
      <c r="EW266" s="610"/>
      <c r="EX266" s="610"/>
      <c r="EY266" s="610"/>
      <c r="EZ266" s="610"/>
      <c r="FA266" s="610"/>
      <c r="FB266" s="610"/>
      <c r="FC266" s="610"/>
      <c r="FD266" s="610"/>
      <c r="FE266" s="610"/>
      <c r="FF266" s="610"/>
      <c r="FG266" s="610"/>
      <c r="FH266" s="610"/>
      <c r="FI266" s="610"/>
      <c r="FJ266" s="610"/>
      <c r="FK266" s="610"/>
      <c r="FL266" s="610"/>
      <c r="FM266" s="610"/>
      <c r="FN266" s="610"/>
      <c r="FO266" s="610"/>
      <c r="FP266" s="610"/>
      <c r="FQ266" s="610"/>
      <c r="FR266" s="610"/>
      <c r="FS266" s="610"/>
      <c r="FT266" s="610"/>
      <c r="FU266" s="610"/>
      <c r="FV266" s="610"/>
      <c r="FW266" s="610"/>
      <c r="FX266" s="610"/>
      <c r="FY266" s="610"/>
      <c r="FZ266" s="610"/>
      <c r="GA266" s="610"/>
      <c r="GB266" s="610"/>
      <c r="GC266" s="610"/>
      <c r="GD266" s="610"/>
      <c r="GE266" s="610"/>
      <c r="GF266" s="610"/>
      <c r="GG266" s="610"/>
      <c r="GH266" s="610"/>
      <c r="GI266" s="610"/>
    </row>
    <row r="267" spans="1:191" s="562" customFormat="1" x14ac:dyDescent="0.2">
      <c r="A267" s="481" t="s">
        <v>181</v>
      </c>
      <c r="B267" s="444" t="s">
        <v>349</v>
      </c>
      <c r="C267" s="437"/>
      <c r="D267" s="437"/>
      <c r="E267" s="516">
        <f>SUM(E268:E269)</f>
        <v>1.83</v>
      </c>
      <c r="F267" s="516">
        <f>SUM(F268:F269)</f>
        <v>0</v>
      </c>
      <c r="G267" s="516">
        <f>SUM(G268:G269)</f>
        <v>0</v>
      </c>
      <c r="H267" s="516">
        <f>SUM(H268:H269)</f>
        <v>0</v>
      </c>
      <c r="I267" s="516">
        <f>SUM(I268:I269)</f>
        <v>1.83</v>
      </c>
      <c r="J267" s="739"/>
      <c r="K267" s="739"/>
      <c r="L267" s="474"/>
      <c r="M267" s="439"/>
      <c r="N267" s="439"/>
      <c r="O267" s="439"/>
      <c r="P267" s="439"/>
      <c r="Q267" s="439"/>
      <c r="R267" s="439"/>
      <c r="S267" s="439"/>
      <c r="T267" s="439"/>
      <c r="U267" s="439"/>
      <c r="V267" s="439"/>
      <c r="W267" s="439"/>
      <c r="X267" s="439"/>
      <c r="Y267" s="439"/>
      <c r="Z267" s="485"/>
      <c r="AA267" s="485"/>
      <c r="AB267" s="485"/>
      <c r="AC267" s="453"/>
      <c r="AD267" s="453"/>
      <c r="AE267" s="453"/>
      <c r="AF267" s="439"/>
      <c r="AG267" s="439"/>
      <c r="AH267" s="439"/>
      <c r="AI267" s="439"/>
      <c r="AJ267" s="439"/>
      <c r="AK267" s="439"/>
      <c r="AL267" s="439"/>
      <c r="AM267" s="439"/>
      <c r="AN267" s="439"/>
      <c r="AO267" s="439"/>
      <c r="AP267" s="439"/>
      <c r="AQ267" s="439"/>
      <c r="AR267" s="439"/>
      <c r="AS267" s="439"/>
      <c r="AT267" s="439"/>
      <c r="AU267" s="439"/>
      <c r="AV267" s="634"/>
      <c r="AX267" s="464">
        <f t="shared" si="39"/>
        <v>0</v>
      </c>
      <c r="AZ267" s="464">
        <f t="shared" si="38"/>
        <v>1.83</v>
      </c>
      <c r="BA267" s="464">
        <f t="shared" si="40"/>
        <v>0</v>
      </c>
    </row>
    <row r="268" spans="1:191" s="562" customFormat="1" ht="36" x14ac:dyDescent="0.2">
      <c r="A268" s="457">
        <v>101</v>
      </c>
      <c r="B268" s="437" t="s">
        <v>222</v>
      </c>
      <c r="C268" s="437" t="s">
        <v>223</v>
      </c>
      <c r="D268" s="437" t="s">
        <v>1245</v>
      </c>
      <c r="E268" s="516">
        <f>I268</f>
        <v>1.5</v>
      </c>
      <c r="F268" s="516"/>
      <c r="G268" s="516"/>
      <c r="H268" s="516"/>
      <c r="I268" s="515">
        <v>1.5</v>
      </c>
      <c r="J268" s="746">
        <v>6</v>
      </c>
      <c r="K268" s="746"/>
      <c r="L268" s="474"/>
      <c r="M268" s="439"/>
      <c r="N268" s="439"/>
      <c r="O268" s="439"/>
      <c r="P268" s="439"/>
      <c r="Q268" s="439"/>
      <c r="R268" s="439"/>
      <c r="S268" s="439"/>
      <c r="T268" s="439"/>
      <c r="U268" s="439"/>
      <c r="V268" s="439"/>
      <c r="W268" s="439"/>
      <c r="X268" s="439"/>
      <c r="Y268" s="439"/>
      <c r="Z268" s="485"/>
      <c r="AA268" s="485"/>
      <c r="AB268" s="485"/>
      <c r="AC268" s="453"/>
      <c r="AD268" s="453"/>
      <c r="AE268" s="453"/>
      <c r="AF268" s="439"/>
      <c r="AG268" s="439"/>
      <c r="AH268" s="439"/>
      <c r="AI268" s="439"/>
      <c r="AJ268" s="439"/>
      <c r="AK268" s="439"/>
      <c r="AL268" s="439"/>
      <c r="AM268" s="439"/>
      <c r="AN268" s="439"/>
      <c r="AO268" s="439"/>
      <c r="AP268" s="439"/>
      <c r="AQ268" s="439"/>
      <c r="AR268" s="439"/>
      <c r="AS268" s="439"/>
      <c r="AT268" s="439"/>
      <c r="AU268" s="439"/>
      <c r="AV268" s="634"/>
      <c r="AX268" s="464"/>
      <c r="AZ268" s="464"/>
      <c r="BA268" s="464"/>
    </row>
    <row r="269" spans="1:191" s="562" customFormat="1" ht="36" x14ac:dyDescent="0.2">
      <c r="A269" s="451">
        <v>102</v>
      </c>
      <c r="B269" s="431" t="s">
        <v>597</v>
      </c>
      <c r="C269" s="430" t="s">
        <v>78</v>
      </c>
      <c r="D269" s="431" t="s">
        <v>1249</v>
      </c>
      <c r="E269" s="516">
        <f>I269</f>
        <v>0.33</v>
      </c>
      <c r="F269" s="513">
        <v>0</v>
      </c>
      <c r="G269" s="513"/>
      <c r="H269" s="513"/>
      <c r="I269" s="513">
        <f>SUM(L269:AV269)</f>
        <v>0.33</v>
      </c>
      <c r="J269" s="689"/>
      <c r="K269" s="689"/>
      <c r="L269" s="473"/>
      <c r="M269" s="428"/>
      <c r="N269" s="428"/>
      <c r="O269" s="428"/>
      <c r="P269" s="428"/>
      <c r="Q269" s="428"/>
      <c r="R269" s="428"/>
      <c r="S269" s="428"/>
      <c r="T269" s="428"/>
      <c r="U269" s="428"/>
      <c r="V269" s="428"/>
      <c r="W269" s="428"/>
      <c r="X269" s="428"/>
      <c r="Y269" s="428"/>
      <c r="Z269" s="485">
        <v>0</v>
      </c>
      <c r="AA269" s="485"/>
      <c r="AB269" s="485"/>
      <c r="AC269" s="428"/>
      <c r="AD269" s="428"/>
      <c r="AE269" s="428"/>
      <c r="AF269" s="428"/>
      <c r="AG269" s="428"/>
      <c r="AH269" s="428"/>
      <c r="AI269" s="428"/>
      <c r="AJ269" s="428"/>
      <c r="AK269" s="428"/>
      <c r="AL269" s="428"/>
      <c r="AM269" s="428"/>
      <c r="AN269" s="428">
        <v>0.33</v>
      </c>
      <c r="AO269" s="428"/>
      <c r="AP269" s="428"/>
      <c r="AQ269" s="428"/>
      <c r="AR269" s="428"/>
      <c r="AS269" s="428"/>
      <c r="AT269" s="428"/>
      <c r="AU269" s="428"/>
      <c r="AV269" s="625"/>
      <c r="AX269" s="464">
        <f t="shared" si="39"/>
        <v>0</v>
      </c>
      <c r="AZ269" s="464">
        <f t="shared" si="38"/>
        <v>0.33</v>
      </c>
      <c r="BA269" s="464">
        <f t="shared" si="40"/>
        <v>0</v>
      </c>
    </row>
    <row r="270" spans="1:191" s="572" customFormat="1" x14ac:dyDescent="0.2">
      <c r="A270" s="682" t="s">
        <v>182</v>
      </c>
      <c r="B270" s="434" t="s">
        <v>1273</v>
      </c>
      <c r="C270" s="681"/>
      <c r="D270" s="434"/>
      <c r="E270" s="516">
        <f>SUM(E271:E272)</f>
        <v>1.8900000000000001</v>
      </c>
      <c r="F270" s="516">
        <f>SUM(F271:F272)</f>
        <v>0</v>
      </c>
      <c r="G270" s="516">
        <f>SUM(G271:G272)</f>
        <v>0</v>
      </c>
      <c r="H270" s="516">
        <f>SUM(H271:H272)</f>
        <v>0</v>
      </c>
      <c r="I270" s="516">
        <f>SUM(I271:I272)</f>
        <v>1.8900000000000001</v>
      </c>
      <c r="J270" s="739"/>
      <c r="K270" s="739"/>
      <c r="L270" s="471"/>
      <c r="M270" s="447"/>
      <c r="N270" s="447"/>
      <c r="O270" s="447"/>
      <c r="P270" s="447"/>
      <c r="Q270" s="447"/>
      <c r="R270" s="447"/>
      <c r="S270" s="447"/>
      <c r="T270" s="447"/>
      <c r="U270" s="447"/>
      <c r="V270" s="448"/>
      <c r="W270" s="447"/>
      <c r="X270" s="447"/>
      <c r="Y270" s="448"/>
      <c r="Z270" s="485"/>
      <c r="AA270" s="489"/>
      <c r="AB270" s="489"/>
      <c r="AC270" s="448"/>
      <c r="AD270" s="447"/>
      <c r="AE270" s="447"/>
      <c r="AF270" s="447"/>
      <c r="AG270" s="447"/>
      <c r="AH270" s="447"/>
      <c r="AI270" s="447"/>
      <c r="AJ270" s="447"/>
      <c r="AK270" s="447"/>
      <c r="AL270" s="447"/>
      <c r="AM270" s="447"/>
      <c r="AN270" s="448"/>
      <c r="AO270" s="447"/>
      <c r="AP270" s="447"/>
      <c r="AQ270" s="447"/>
      <c r="AR270" s="447"/>
      <c r="AS270" s="447"/>
      <c r="AT270" s="447"/>
      <c r="AU270" s="447"/>
      <c r="AV270" s="676"/>
      <c r="AX270" s="464">
        <f t="shared" si="39"/>
        <v>0</v>
      </c>
      <c r="AZ270" s="464">
        <f t="shared" si="38"/>
        <v>1.8900000000000001</v>
      </c>
      <c r="BA270" s="464">
        <f t="shared" si="40"/>
        <v>0</v>
      </c>
    </row>
    <row r="271" spans="1:191" ht="40.5" customHeight="1" x14ac:dyDescent="0.2">
      <c r="A271" s="457">
        <v>103</v>
      </c>
      <c r="B271" s="429" t="s">
        <v>62</v>
      </c>
      <c r="C271" s="429" t="s">
        <v>111</v>
      </c>
      <c r="D271" s="429" t="s">
        <v>1251</v>
      </c>
      <c r="E271" s="516">
        <f>I271</f>
        <v>0.69000000000000006</v>
      </c>
      <c r="F271" s="513">
        <v>0</v>
      </c>
      <c r="G271" s="513"/>
      <c r="H271" s="513"/>
      <c r="I271" s="513">
        <f>SUM(L271:AV271)</f>
        <v>0.69000000000000006</v>
      </c>
      <c r="J271" s="724"/>
      <c r="K271" s="724"/>
      <c r="L271" s="582"/>
      <c r="M271" s="583"/>
      <c r="N271" s="583">
        <v>0.03</v>
      </c>
      <c r="O271" s="583"/>
      <c r="P271" s="583"/>
      <c r="Q271" s="583"/>
      <c r="R271" s="583"/>
      <c r="S271" s="583"/>
      <c r="T271" s="583"/>
      <c r="U271" s="583"/>
      <c r="V271" s="583"/>
      <c r="W271" s="583"/>
      <c r="X271" s="583"/>
      <c r="Y271" s="583"/>
      <c r="Z271" s="485">
        <v>0</v>
      </c>
      <c r="AA271" s="461"/>
      <c r="AB271" s="461"/>
      <c r="AC271" s="583"/>
      <c r="AD271" s="583"/>
      <c r="AE271" s="583"/>
      <c r="AF271" s="583"/>
      <c r="AG271" s="583"/>
      <c r="AH271" s="583"/>
      <c r="AI271" s="583"/>
      <c r="AJ271" s="583"/>
      <c r="AK271" s="583"/>
      <c r="AL271" s="583"/>
      <c r="AM271" s="583"/>
      <c r="AN271" s="583"/>
      <c r="AO271" s="583"/>
      <c r="AP271" s="583"/>
      <c r="AQ271" s="583"/>
      <c r="AR271" s="583"/>
      <c r="AS271" s="583"/>
      <c r="AT271" s="583">
        <v>0.66</v>
      </c>
      <c r="AU271" s="583"/>
      <c r="AV271" s="651"/>
      <c r="AX271" s="464">
        <f t="shared" si="39"/>
        <v>0</v>
      </c>
      <c r="AZ271" s="464">
        <f t="shared" si="38"/>
        <v>0.69000000000000006</v>
      </c>
      <c r="BA271" s="464">
        <f t="shared" si="40"/>
        <v>0</v>
      </c>
    </row>
    <row r="272" spans="1:191" s="562" customFormat="1" ht="36" x14ac:dyDescent="0.2">
      <c r="A272" s="436">
        <v>104</v>
      </c>
      <c r="B272" s="430" t="s">
        <v>61</v>
      </c>
      <c r="C272" s="430" t="s">
        <v>674</v>
      </c>
      <c r="D272" s="430" t="s">
        <v>1248</v>
      </c>
      <c r="E272" s="516">
        <f>I272</f>
        <v>1.2</v>
      </c>
      <c r="F272" s="513">
        <v>0</v>
      </c>
      <c r="G272" s="513"/>
      <c r="H272" s="513"/>
      <c r="I272" s="513">
        <f>SUM(L272:AV272)</f>
        <v>1.2</v>
      </c>
      <c r="J272" s="689"/>
      <c r="K272" s="689"/>
      <c r="L272" s="473"/>
      <c r="M272" s="428"/>
      <c r="N272" s="428"/>
      <c r="O272" s="428"/>
      <c r="S272" s="428"/>
      <c r="T272" s="428"/>
      <c r="U272" s="428"/>
      <c r="V272" s="428"/>
      <c r="W272" s="428"/>
      <c r="X272" s="428"/>
      <c r="Y272" s="428"/>
      <c r="Z272" s="485">
        <v>0</v>
      </c>
      <c r="AA272" s="485"/>
      <c r="AB272" s="485"/>
      <c r="AC272" s="428"/>
      <c r="AD272" s="428"/>
      <c r="AE272" s="428"/>
      <c r="AF272" s="428"/>
      <c r="AG272" s="428"/>
      <c r="AH272" s="428"/>
      <c r="AI272" s="428"/>
      <c r="AJ272" s="428"/>
      <c r="AK272" s="428"/>
      <c r="AL272" s="428"/>
      <c r="AM272" s="428"/>
      <c r="AN272" s="428"/>
      <c r="AO272" s="428"/>
      <c r="AP272" s="428"/>
      <c r="AQ272" s="428"/>
      <c r="AR272" s="428"/>
      <c r="AS272" s="428"/>
      <c r="AT272" s="537">
        <v>1.2</v>
      </c>
      <c r="AU272" s="569"/>
      <c r="AV272" s="632"/>
      <c r="AW272" s="605"/>
      <c r="AX272" s="464">
        <f t="shared" si="39"/>
        <v>0</v>
      </c>
      <c r="AY272" s="459"/>
      <c r="AZ272" s="464">
        <f t="shared" si="38"/>
        <v>1.2</v>
      </c>
      <c r="BA272" s="464">
        <f t="shared" si="40"/>
        <v>0</v>
      </c>
      <c r="BB272" s="459"/>
      <c r="BC272" s="459"/>
      <c r="BD272" s="459"/>
      <c r="BE272" s="459"/>
      <c r="BF272" s="459"/>
      <c r="BG272" s="459"/>
      <c r="BH272" s="459"/>
      <c r="BI272" s="459"/>
    </row>
    <row r="273" spans="1:191" s="557" customFormat="1" x14ac:dyDescent="0.2">
      <c r="A273" s="682" t="s">
        <v>183</v>
      </c>
      <c r="B273" s="444" t="s">
        <v>1267</v>
      </c>
      <c r="C273" s="437"/>
      <c r="D273" s="437"/>
      <c r="E273" s="516">
        <f>SUM(E274:E278)</f>
        <v>21.38</v>
      </c>
      <c r="F273" s="516">
        <f>SUM(F274:F278)</f>
        <v>0</v>
      </c>
      <c r="G273" s="516">
        <f>SUM(G274:G278)</f>
        <v>0</v>
      </c>
      <c r="H273" s="516">
        <f>SUM(H274:H278)</f>
        <v>0</v>
      </c>
      <c r="I273" s="516">
        <f>SUM(I274:I278)</f>
        <v>21.38</v>
      </c>
      <c r="J273" s="739"/>
      <c r="K273" s="739"/>
      <c r="L273" s="536"/>
      <c r="M273" s="537"/>
      <c r="N273" s="537"/>
      <c r="O273" s="537"/>
      <c r="P273" s="537"/>
      <c r="Q273" s="537"/>
      <c r="R273" s="537"/>
      <c r="S273" s="537"/>
      <c r="T273" s="537"/>
      <c r="U273" s="485"/>
      <c r="W273" s="537"/>
      <c r="X273" s="537"/>
      <c r="Z273" s="485"/>
      <c r="AA273" s="489"/>
      <c r="AB273" s="489"/>
      <c r="AD273" s="537"/>
      <c r="AE273" s="537"/>
      <c r="AF273" s="537"/>
      <c r="AG273" s="537"/>
      <c r="AH273" s="537"/>
      <c r="AI273" s="537"/>
      <c r="AJ273" s="537"/>
      <c r="AK273" s="537"/>
      <c r="AL273" s="537"/>
      <c r="AM273" s="537"/>
      <c r="AO273" s="537"/>
      <c r="AP273" s="537"/>
      <c r="AQ273" s="537"/>
      <c r="AR273" s="537"/>
      <c r="AS273" s="537"/>
      <c r="AT273" s="537"/>
      <c r="AU273" s="537"/>
      <c r="AV273" s="559"/>
      <c r="AX273" s="464">
        <f t="shared" si="39"/>
        <v>0</v>
      </c>
      <c r="AZ273" s="464">
        <f t="shared" si="38"/>
        <v>21.38</v>
      </c>
      <c r="BA273" s="464">
        <f t="shared" si="40"/>
        <v>0</v>
      </c>
    </row>
    <row r="274" spans="1:191" s="562" customFormat="1" ht="36" x14ac:dyDescent="0.2">
      <c r="A274" s="480">
        <v>105</v>
      </c>
      <c r="B274" s="437" t="s">
        <v>43</v>
      </c>
      <c r="C274" s="437" t="s">
        <v>117</v>
      </c>
      <c r="D274" s="437" t="s">
        <v>1250</v>
      </c>
      <c r="E274" s="516">
        <f>I274</f>
        <v>1.07</v>
      </c>
      <c r="F274" s="513">
        <v>0</v>
      </c>
      <c r="G274" s="515"/>
      <c r="H274" s="515"/>
      <c r="I274" s="513">
        <f>SUM(L274:AV274)</f>
        <v>1.07</v>
      </c>
      <c r="J274" s="689"/>
      <c r="K274" s="689">
        <v>48</v>
      </c>
      <c r="L274" s="474"/>
      <c r="M274" s="439"/>
      <c r="N274" s="439"/>
      <c r="O274" s="439"/>
      <c r="P274" s="439"/>
      <c r="Q274" s="439"/>
      <c r="R274" s="439"/>
      <c r="S274" s="439"/>
      <c r="T274" s="439"/>
      <c r="U274" s="439"/>
      <c r="V274" s="439"/>
      <c r="W274" s="439"/>
      <c r="X274" s="439"/>
      <c r="Y274" s="439"/>
      <c r="Z274" s="485">
        <v>0</v>
      </c>
      <c r="AA274" s="485"/>
      <c r="AB274" s="485"/>
      <c r="AC274" s="453"/>
      <c r="AD274" s="453"/>
      <c r="AE274" s="453"/>
      <c r="AF274" s="439"/>
      <c r="AG274" s="439"/>
      <c r="AH274" s="439"/>
      <c r="AI274" s="439"/>
      <c r="AJ274" s="439"/>
      <c r="AK274" s="439"/>
      <c r="AL274" s="439"/>
      <c r="AM274" s="439"/>
      <c r="AN274" s="439"/>
      <c r="AO274" s="439"/>
      <c r="AP274" s="439"/>
      <c r="AQ274" s="439"/>
      <c r="AR274" s="439"/>
      <c r="AS274" s="439"/>
      <c r="AT274" s="439"/>
      <c r="AU274" s="439">
        <v>1.07</v>
      </c>
      <c r="AV274" s="634"/>
      <c r="AW274" s="562">
        <v>41</v>
      </c>
      <c r="AX274" s="464">
        <f>E274-I274</f>
        <v>0</v>
      </c>
      <c r="AZ274" s="464">
        <f t="shared" si="38"/>
        <v>1.07</v>
      </c>
      <c r="BA274" s="464">
        <f t="shared" si="40"/>
        <v>0</v>
      </c>
    </row>
    <row r="275" spans="1:191" s="562" customFormat="1" ht="36" x14ac:dyDescent="0.2">
      <c r="A275" s="480">
        <v>106</v>
      </c>
      <c r="B275" s="437" t="s">
        <v>44</v>
      </c>
      <c r="C275" s="437" t="s">
        <v>1199</v>
      </c>
      <c r="D275" s="437" t="s">
        <v>1244</v>
      </c>
      <c r="E275" s="516">
        <f>I275</f>
        <v>5</v>
      </c>
      <c r="F275" s="513"/>
      <c r="G275" s="515"/>
      <c r="H275" s="515"/>
      <c r="I275" s="513">
        <v>5</v>
      </c>
      <c r="J275" s="724"/>
      <c r="K275" s="724">
        <v>49</v>
      </c>
      <c r="L275" s="477"/>
      <c r="M275" s="468"/>
      <c r="N275" s="468"/>
      <c r="O275" s="468"/>
      <c r="P275" s="468"/>
      <c r="Q275" s="468"/>
      <c r="R275" s="468"/>
      <c r="S275" s="468"/>
      <c r="T275" s="468"/>
      <c r="U275" s="468"/>
      <c r="V275" s="468"/>
      <c r="W275" s="468"/>
      <c r="X275" s="468"/>
      <c r="Y275" s="468"/>
      <c r="Z275" s="485"/>
      <c r="AA275" s="461"/>
      <c r="AB275" s="461"/>
      <c r="AC275" s="469"/>
      <c r="AD275" s="469"/>
      <c r="AE275" s="469"/>
      <c r="AF275" s="468"/>
      <c r="AG275" s="468"/>
      <c r="AH275" s="468"/>
      <c r="AI275" s="468"/>
      <c r="AJ275" s="468"/>
      <c r="AK275" s="468"/>
      <c r="AL275" s="468"/>
      <c r="AM275" s="468"/>
      <c r="AN275" s="468"/>
      <c r="AO275" s="468"/>
      <c r="AP275" s="468"/>
      <c r="AQ275" s="468"/>
      <c r="AR275" s="468"/>
      <c r="AS275" s="468"/>
      <c r="AT275" s="468"/>
      <c r="AU275" s="468"/>
      <c r="AV275" s="649"/>
      <c r="AW275" s="562">
        <v>42</v>
      </c>
      <c r="AX275" s="464">
        <f>E275-I275</f>
        <v>0</v>
      </c>
      <c r="AZ275" s="464">
        <f>I275+H275+G275+F275</f>
        <v>5</v>
      </c>
      <c r="BA275" s="464">
        <f>E275-AZ275</f>
        <v>0</v>
      </c>
    </row>
    <row r="276" spans="1:191" s="677" customFormat="1" ht="36" x14ac:dyDescent="0.2">
      <c r="A276" s="480">
        <v>107</v>
      </c>
      <c r="B276" s="430" t="s">
        <v>216</v>
      </c>
      <c r="C276" s="601" t="s">
        <v>1200</v>
      </c>
      <c r="D276" s="437" t="s">
        <v>1244</v>
      </c>
      <c r="E276" s="516">
        <f>I276</f>
        <v>1</v>
      </c>
      <c r="F276" s="513">
        <v>0</v>
      </c>
      <c r="G276" s="513"/>
      <c r="H276" s="513"/>
      <c r="I276" s="513">
        <f>SUM(L276:AV276)</f>
        <v>1</v>
      </c>
      <c r="J276" s="724"/>
      <c r="K276" s="724"/>
      <c r="L276" s="501"/>
      <c r="M276" s="571"/>
      <c r="N276" s="571">
        <v>1</v>
      </c>
      <c r="O276" s="571"/>
      <c r="P276" s="571"/>
      <c r="Q276" s="571"/>
      <c r="R276" s="571"/>
      <c r="S276" s="571"/>
      <c r="T276" s="571"/>
      <c r="U276" s="571"/>
      <c r="V276" s="571"/>
      <c r="W276" s="571"/>
      <c r="X276" s="571"/>
      <c r="Y276" s="571"/>
      <c r="Z276" s="485">
        <v>0</v>
      </c>
      <c r="AA276" s="461"/>
      <c r="AB276" s="461"/>
      <c r="AC276" s="571"/>
      <c r="AD276" s="571"/>
      <c r="AE276" s="571"/>
      <c r="AF276" s="571"/>
      <c r="AG276" s="571"/>
      <c r="AH276" s="571"/>
      <c r="AI276" s="571"/>
      <c r="AJ276" s="571"/>
      <c r="AK276" s="571"/>
      <c r="AL276" s="571"/>
      <c r="AM276" s="571"/>
      <c r="AN276" s="571"/>
      <c r="AO276" s="571"/>
      <c r="AP276" s="571"/>
      <c r="AQ276" s="571"/>
      <c r="AR276" s="571"/>
      <c r="AS276" s="571"/>
      <c r="AT276" s="571"/>
      <c r="AU276" s="571"/>
      <c r="AV276" s="526"/>
      <c r="AX276" s="464">
        <f>E276-I276</f>
        <v>0</v>
      </c>
      <c r="AZ276" s="464">
        <f>I276+H276+G276+F276</f>
        <v>1</v>
      </c>
      <c r="BA276" s="464">
        <f>E276-AZ276</f>
        <v>0</v>
      </c>
    </row>
    <row r="277" spans="1:191" s="562" customFormat="1" ht="36" x14ac:dyDescent="0.2">
      <c r="A277" s="480">
        <v>108</v>
      </c>
      <c r="B277" s="437" t="s">
        <v>214</v>
      </c>
      <c r="C277" s="437" t="s">
        <v>215</v>
      </c>
      <c r="D277" s="437" t="s">
        <v>1251</v>
      </c>
      <c r="E277" s="516">
        <f>I277</f>
        <v>13.51</v>
      </c>
      <c r="F277" s="513"/>
      <c r="G277" s="515"/>
      <c r="H277" s="515"/>
      <c r="I277" s="513">
        <v>13.51</v>
      </c>
      <c r="J277" s="727">
        <v>7</v>
      </c>
      <c r="K277" s="727"/>
      <c r="L277" s="477"/>
      <c r="M277" s="468"/>
      <c r="N277" s="468"/>
      <c r="O277" s="468"/>
      <c r="P277" s="468"/>
      <c r="Q277" s="468"/>
      <c r="R277" s="468"/>
      <c r="S277" s="468"/>
      <c r="T277" s="468"/>
      <c r="U277" s="468"/>
      <c r="V277" s="468"/>
      <c r="W277" s="468"/>
      <c r="X277" s="468"/>
      <c r="Y277" s="468"/>
      <c r="Z277" s="485"/>
      <c r="AA277" s="461"/>
      <c r="AB277" s="461"/>
      <c r="AC277" s="469"/>
      <c r="AD277" s="469"/>
      <c r="AE277" s="469"/>
      <c r="AF277" s="468"/>
      <c r="AG277" s="468"/>
      <c r="AH277" s="468"/>
      <c r="AI277" s="468"/>
      <c r="AJ277" s="468"/>
      <c r="AK277" s="468"/>
      <c r="AL277" s="468"/>
      <c r="AM277" s="468"/>
      <c r="AN277" s="468"/>
      <c r="AO277" s="468"/>
      <c r="AP277" s="468"/>
      <c r="AQ277" s="468"/>
      <c r="AR277" s="468"/>
      <c r="AS277" s="468"/>
      <c r="AT277" s="468"/>
      <c r="AU277" s="468"/>
      <c r="AV277" s="649"/>
      <c r="AX277" s="464"/>
      <c r="AZ277" s="464"/>
      <c r="BA277" s="464"/>
    </row>
    <row r="278" spans="1:191" s="531" customFormat="1" ht="36" x14ac:dyDescent="0.2">
      <c r="A278" s="480">
        <v>109</v>
      </c>
      <c r="B278" s="430" t="s">
        <v>1312</v>
      </c>
      <c r="C278" s="483" t="s">
        <v>118</v>
      </c>
      <c r="D278" s="430" t="s">
        <v>1245</v>
      </c>
      <c r="E278" s="516">
        <f>I278</f>
        <v>0.8</v>
      </c>
      <c r="F278" s="513">
        <v>0</v>
      </c>
      <c r="G278" s="513"/>
      <c r="H278" s="513"/>
      <c r="I278" s="513">
        <f>SUM(L278:AV278)</f>
        <v>0.8</v>
      </c>
      <c r="J278" s="724"/>
      <c r="K278" s="724"/>
      <c r="L278" s="501"/>
      <c r="M278" s="530"/>
      <c r="N278" s="530"/>
      <c r="O278" s="530"/>
      <c r="P278" s="530"/>
      <c r="Q278" s="530"/>
      <c r="R278" s="530"/>
      <c r="S278" s="530"/>
      <c r="T278" s="530"/>
      <c r="U278" s="530"/>
      <c r="V278" s="530"/>
      <c r="W278" s="530"/>
      <c r="X278" s="530"/>
      <c r="Y278" s="530"/>
      <c r="Z278" s="485">
        <v>0</v>
      </c>
      <c r="AA278" s="461"/>
      <c r="AB278" s="461"/>
      <c r="AC278" s="530"/>
      <c r="AD278" s="530"/>
      <c r="AE278" s="530"/>
      <c r="AF278" s="530"/>
      <c r="AG278" s="530"/>
      <c r="AH278" s="530"/>
      <c r="AI278" s="530"/>
      <c r="AJ278" s="530"/>
      <c r="AK278" s="530"/>
      <c r="AL278" s="530"/>
      <c r="AM278" s="530"/>
      <c r="AN278" s="530"/>
      <c r="AO278" s="530"/>
      <c r="AP278" s="530"/>
      <c r="AQ278" s="530"/>
      <c r="AR278" s="530"/>
      <c r="AS278" s="530"/>
      <c r="AT278" s="530">
        <v>0.8</v>
      </c>
      <c r="AU278" s="530"/>
      <c r="AV278" s="527"/>
      <c r="AX278" s="464">
        <f t="shared" si="39"/>
        <v>0</v>
      </c>
      <c r="AZ278" s="464">
        <f t="shared" si="38"/>
        <v>0.8</v>
      </c>
      <c r="BA278" s="464">
        <f t="shared" si="40"/>
        <v>0</v>
      </c>
    </row>
    <row r="279" spans="1:191" s="572" customFormat="1" x14ac:dyDescent="0.2">
      <c r="A279" s="682" t="s">
        <v>184</v>
      </c>
      <c r="B279" s="460" t="s">
        <v>1275</v>
      </c>
      <c r="C279" s="681"/>
      <c r="D279" s="460"/>
      <c r="E279" s="516">
        <f>SUM(E280:E281)</f>
        <v>8.6</v>
      </c>
      <c r="F279" s="516">
        <f>SUM(F280:F281)</f>
        <v>0</v>
      </c>
      <c r="G279" s="516">
        <f>SUM(G280:G281)</f>
        <v>0</v>
      </c>
      <c r="H279" s="516">
        <f>SUM(H280:H281)</f>
        <v>0</v>
      </c>
      <c r="I279" s="516">
        <f>SUM(I280:I281)</f>
        <v>8.6</v>
      </c>
      <c r="J279" s="739"/>
      <c r="K279" s="739"/>
      <c r="L279" s="471"/>
      <c r="M279" s="447"/>
      <c r="N279" s="447"/>
      <c r="O279" s="447"/>
      <c r="P279" s="448"/>
      <c r="Q279" s="448"/>
      <c r="R279" s="448"/>
      <c r="S279" s="447"/>
      <c r="T279" s="447"/>
      <c r="U279" s="447"/>
      <c r="V279" s="447"/>
      <c r="W279" s="447"/>
      <c r="X279" s="447"/>
      <c r="Y279" s="447"/>
      <c r="Z279" s="485"/>
      <c r="AA279" s="485"/>
      <c r="AB279" s="485"/>
      <c r="AC279" s="447"/>
      <c r="AD279" s="447"/>
      <c r="AE279" s="447"/>
      <c r="AF279" s="447"/>
      <c r="AG279" s="447"/>
      <c r="AH279" s="447"/>
      <c r="AI279" s="447"/>
      <c r="AJ279" s="447"/>
      <c r="AK279" s="447"/>
      <c r="AL279" s="447"/>
      <c r="AM279" s="447"/>
      <c r="AN279" s="447"/>
      <c r="AO279" s="447"/>
      <c r="AP279" s="447"/>
      <c r="AQ279" s="447"/>
      <c r="AR279" s="447"/>
      <c r="AS279" s="447"/>
      <c r="AT279" s="447"/>
      <c r="AU279" s="449"/>
      <c r="AV279" s="640"/>
      <c r="AX279" s="464">
        <f t="shared" si="39"/>
        <v>0</v>
      </c>
      <c r="AZ279" s="464">
        <f t="shared" si="38"/>
        <v>8.6</v>
      </c>
      <c r="BA279" s="464">
        <f t="shared" si="40"/>
        <v>0</v>
      </c>
    </row>
    <row r="280" spans="1:191" s="562" customFormat="1" ht="36" x14ac:dyDescent="0.2">
      <c r="A280" s="480">
        <v>110</v>
      </c>
      <c r="B280" s="430" t="s">
        <v>45</v>
      </c>
      <c r="C280" s="430" t="s">
        <v>866</v>
      </c>
      <c r="D280" s="430" t="s">
        <v>1246</v>
      </c>
      <c r="E280" s="516">
        <f>I280</f>
        <v>3</v>
      </c>
      <c r="F280" s="513">
        <v>0</v>
      </c>
      <c r="G280" s="432"/>
      <c r="H280" s="432"/>
      <c r="I280" s="513">
        <f>SUM(L280:AV280)</f>
        <v>3</v>
      </c>
      <c r="J280" s="689"/>
      <c r="K280" s="689">
        <v>50</v>
      </c>
      <c r="L280" s="618"/>
      <c r="M280" s="429"/>
      <c r="N280" s="429"/>
      <c r="O280" s="429">
        <v>0.79</v>
      </c>
      <c r="P280" s="429"/>
      <c r="Q280" s="429"/>
      <c r="R280" s="429"/>
      <c r="S280" s="429"/>
      <c r="T280" s="429"/>
      <c r="U280" s="429"/>
      <c r="V280" s="429"/>
      <c r="W280" s="429"/>
      <c r="X280" s="429"/>
      <c r="Y280" s="429"/>
      <c r="Z280" s="485">
        <v>0</v>
      </c>
      <c r="AA280" s="485"/>
      <c r="AB280" s="485"/>
      <c r="AC280" s="429"/>
      <c r="AD280" s="429"/>
      <c r="AE280" s="429"/>
      <c r="AF280" s="429"/>
      <c r="AG280" s="429"/>
      <c r="AH280" s="429"/>
      <c r="AI280" s="429"/>
      <c r="AJ280" s="429"/>
      <c r="AK280" s="429"/>
      <c r="AL280" s="429"/>
      <c r="AM280" s="429"/>
      <c r="AN280" s="429"/>
      <c r="AO280" s="429"/>
      <c r="AP280" s="429"/>
      <c r="AQ280" s="429"/>
      <c r="AR280" s="429"/>
      <c r="AS280" s="429"/>
      <c r="AT280" s="429">
        <v>2.21</v>
      </c>
      <c r="AU280" s="429"/>
      <c r="AV280" s="616"/>
      <c r="AW280" s="610">
        <v>43</v>
      </c>
      <c r="AX280" s="464">
        <f t="shared" si="39"/>
        <v>0</v>
      </c>
      <c r="AY280" s="610"/>
      <c r="AZ280" s="464">
        <f t="shared" si="38"/>
        <v>3</v>
      </c>
      <c r="BA280" s="464">
        <f t="shared" si="40"/>
        <v>0</v>
      </c>
      <c r="BB280" s="610"/>
      <c r="BC280" s="610"/>
      <c r="BD280" s="610"/>
      <c r="BE280" s="610"/>
      <c r="BF280" s="610"/>
      <c r="BG280" s="610"/>
      <c r="BH280" s="610"/>
      <c r="BI280" s="610"/>
      <c r="BJ280" s="610"/>
      <c r="BK280" s="610"/>
      <c r="BL280" s="610"/>
      <c r="BM280" s="610"/>
      <c r="BN280" s="610"/>
      <c r="BO280" s="610"/>
      <c r="BP280" s="610"/>
      <c r="BQ280" s="610"/>
      <c r="BR280" s="610"/>
      <c r="BS280" s="610"/>
      <c r="BT280" s="610"/>
      <c r="BU280" s="610"/>
      <c r="BV280" s="610"/>
      <c r="BW280" s="610"/>
      <c r="BX280" s="610"/>
      <c r="BY280" s="610"/>
      <c r="BZ280" s="610"/>
      <c r="CA280" s="610"/>
      <c r="CB280" s="610"/>
      <c r="CC280" s="610"/>
      <c r="CD280" s="610"/>
      <c r="CE280" s="610"/>
      <c r="CF280" s="610"/>
      <c r="CG280" s="610"/>
      <c r="CH280" s="610"/>
      <c r="CI280" s="610"/>
      <c r="CJ280" s="610"/>
      <c r="CK280" s="610"/>
      <c r="CL280" s="610"/>
      <c r="CM280" s="610"/>
      <c r="CN280" s="610"/>
      <c r="CO280" s="610"/>
      <c r="CP280" s="610"/>
      <c r="CQ280" s="610"/>
      <c r="CR280" s="610"/>
      <c r="CS280" s="610"/>
      <c r="CT280" s="610"/>
      <c r="CU280" s="610"/>
      <c r="CV280" s="610"/>
      <c r="CW280" s="610"/>
      <c r="CX280" s="610"/>
      <c r="CY280" s="610"/>
      <c r="CZ280" s="610"/>
      <c r="DA280" s="610"/>
      <c r="DB280" s="610"/>
      <c r="DC280" s="610"/>
      <c r="DD280" s="610"/>
      <c r="DE280" s="610"/>
      <c r="DF280" s="610"/>
      <c r="DG280" s="610"/>
      <c r="DH280" s="610"/>
      <c r="DI280" s="610"/>
      <c r="DJ280" s="610"/>
      <c r="DK280" s="610"/>
      <c r="DL280" s="610"/>
      <c r="DM280" s="610"/>
      <c r="DN280" s="610"/>
      <c r="DO280" s="610"/>
      <c r="DP280" s="610"/>
      <c r="DQ280" s="610"/>
      <c r="DR280" s="610"/>
      <c r="DS280" s="610"/>
      <c r="DT280" s="610"/>
      <c r="DU280" s="610"/>
      <c r="DV280" s="610"/>
      <c r="DW280" s="610"/>
      <c r="DX280" s="610"/>
      <c r="DY280" s="610"/>
      <c r="DZ280" s="610"/>
      <c r="EA280" s="610"/>
      <c r="EB280" s="610"/>
      <c r="EC280" s="610"/>
      <c r="ED280" s="610"/>
      <c r="EE280" s="610"/>
      <c r="EF280" s="610"/>
      <c r="EG280" s="610"/>
      <c r="EH280" s="610"/>
      <c r="EI280" s="610"/>
      <c r="EJ280" s="610"/>
      <c r="EK280" s="610"/>
      <c r="EL280" s="610"/>
      <c r="EM280" s="610"/>
      <c r="EN280" s="610"/>
      <c r="EO280" s="610"/>
      <c r="EP280" s="610"/>
      <c r="EQ280" s="610"/>
      <c r="ER280" s="610"/>
      <c r="ES280" s="610"/>
      <c r="ET280" s="610"/>
      <c r="EU280" s="610"/>
      <c r="EV280" s="610"/>
      <c r="EW280" s="610"/>
      <c r="EX280" s="610"/>
      <c r="EY280" s="610"/>
      <c r="EZ280" s="610"/>
      <c r="FA280" s="610"/>
      <c r="FB280" s="610"/>
      <c r="FC280" s="610"/>
      <c r="FD280" s="610"/>
      <c r="FE280" s="610"/>
      <c r="FF280" s="610"/>
      <c r="FG280" s="610"/>
      <c r="FH280" s="610"/>
      <c r="FI280" s="610"/>
      <c r="FJ280" s="610"/>
      <c r="FK280" s="610"/>
      <c r="FL280" s="610"/>
      <c r="FM280" s="610"/>
      <c r="FN280" s="610"/>
      <c r="FO280" s="610"/>
      <c r="FP280" s="610"/>
      <c r="FQ280" s="610"/>
      <c r="FR280" s="610"/>
      <c r="FS280" s="610"/>
      <c r="FT280" s="610"/>
      <c r="FU280" s="610"/>
      <c r="FV280" s="610"/>
      <c r="FW280" s="610"/>
      <c r="FX280" s="610"/>
      <c r="FY280" s="610"/>
      <c r="FZ280" s="610"/>
      <c r="GA280" s="610"/>
      <c r="GB280" s="610"/>
      <c r="GC280" s="610"/>
      <c r="GD280" s="610"/>
      <c r="GE280" s="610"/>
      <c r="GF280" s="610"/>
      <c r="GG280" s="610"/>
      <c r="GH280" s="610"/>
      <c r="GI280" s="610"/>
    </row>
    <row r="281" spans="1:191" s="562" customFormat="1" ht="44.25" customHeight="1" x14ac:dyDescent="0.2">
      <c r="A281" s="451">
        <v>111</v>
      </c>
      <c r="B281" s="437" t="s">
        <v>154</v>
      </c>
      <c r="C281" s="437" t="s">
        <v>135</v>
      </c>
      <c r="D281" s="431" t="s">
        <v>1247</v>
      </c>
      <c r="E281" s="516">
        <f>I281</f>
        <v>5.6</v>
      </c>
      <c r="F281" s="515"/>
      <c r="G281" s="515"/>
      <c r="H281" s="515"/>
      <c r="I281" s="515">
        <v>5.6</v>
      </c>
      <c r="J281" s="735"/>
      <c r="K281" s="735"/>
      <c r="L281" s="473"/>
      <c r="M281" s="428"/>
      <c r="N281" s="428"/>
      <c r="O281" s="428"/>
      <c r="P281" s="428"/>
      <c r="Q281" s="428"/>
      <c r="R281" s="428"/>
      <c r="S281" s="428"/>
      <c r="T281" s="428"/>
      <c r="U281" s="428"/>
      <c r="V281" s="428"/>
      <c r="W281" s="428"/>
      <c r="X281" s="428"/>
      <c r="Y281" s="428"/>
      <c r="Z281" s="537"/>
      <c r="AA281" s="537"/>
      <c r="AB281" s="537"/>
      <c r="AC281" s="428"/>
      <c r="AD281" s="428"/>
      <c r="AE281" s="428"/>
      <c r="AF281" s="428"/>
      <c r="AG281" s="428"/>
      <c r="AH281" s="428"/>
      <c r="AI281" s="428"/>
      <c r="AJ281" s="428"/>
      <c r="AK281" s="428"/>
      <c r="AL281" s="428"/>
      <c r="AM281" s="428"/>
      <c r="AN281" s="428"/>
      <c r="AO281" s="428"/>
      <c r="AP281" s="428"/>
      <c r="AQ281" s="428"/>
      <c r="AR281" s="428"/>
      <c r="AS281" s="428"/>
      <c r="AT281" s="428"/>
      <c r="AU281" s="428"/>
      <c r="AV281" s="428"/>
      <c r="AZ281" s="464"/>
      <c r="BA281" s="464"/>
    </row>
    <row r="282" spans="1:191" s="562" customFormat="1" x14ac:dyDescent="0.2">
      <c r="A282" s="660" t="s">
        <v>1259</v>
      </c>
      <c r="B282" s="444" t="s">
        <v>849</v>
      </c>
      <c r="C282" s="437"/>
      <c r="D282" s="437"/>
      <c r="E282" s="516">
        <f>SUM(E283:E285)</f>
        <v>10.199999999999999</v>
      </c>
      <c r="F282" s="516">
        <f>SUM(F283:F285)</f>
        <v>0</v>
      </c>
      <c r="G282" s="516">
        <f>SUM(G283:G285)</f>
        <v>0</v>
      </c>
      <c r="H282" s="516">
        <f>SUM(H283:H285)</f>
        <v>0</v>
      </c>
      <c r="I282" s="516">
        <f>SUM(I283:I285)</f>
        <v>10.199999999999999</v>
      </c>
      <c r="J282" s="739"/>
      <c r="K282" s="739"/>
      <c r="L282" s="500">
        <f t="shared" ref="L282:Z282" si="42">SUM(L283:L285)</f>
        <v>0</v>
      </c>
      <c r="M282" s="438">
        <f t="shared" si="42"/>
        <v>0</v>
      </c>
      <c r="N282" s="438">
        <f t="shared" si="42"/>
        <v>2.8</v>
      </c>
      <c r="O282" s="438">
        <f t="shared" si="42"/>
        <v>0</v>
      </c>
      <c r="P282" s="438">
        <f t="shared" si="42"/>
        <v>0</v>
      </c>
      <c r="Q282" s="438">
        <f t="shared" si="42"/>
        <v>0</v>
      </c>
      <c r="R282" s="438">
        <f t="shared" si="42"/>
        <v>0</v>
      </c>
      <c r="S282" s="438">
        <f t="shared" si="42"/>
        <v>0</v>
      </c>
      <c r="T282" s="438">
        <f t="shared" si="42"/>
        <v>0</v>
      </c>
      <c r="U282" s="438">
        <f t="shared" si="42"/>
        <v>0</v>
      </c>
      <c r="V282" s="438">
        <f t="shared" si="42"/>
        <v>0</v>
      </c>
      <c r="W282" s="438">
        <f t="shared" si="42"/>
        <v>0</v>
      </c>
      <c r="X282" s="438">
        <f t="shared" si="42"/>
        <v>0</v>
      </c>
      <c r="Y282" s="438">
        <f t="shared" si="42"/>
        <v>0</v>
      </c>
      <c r="Z282" s="438">
        <f t="shared" si="42"/>
        <v>0.16</v>
      </c>
      <c r="AA282" s="438"/>
      <c r="AB282" s="438"/>
      <c r="AC282" s="438">
        <f t="shared" ref="AC282:AW282" si="43">SUM(AC283:AC285)</f>
        <v>0</v>
      </c>
      <c r="AD282" s="438">
        <f t="shared" si="43"/>
        <v>0</v>
      </c>
      <c r="AE282" s="438">
        <f t="shared" si="43"/>
        <v>0</v>
      </c>
      <c r="AF282" s="438">
        <f t="shared" si="43"/>
        <v>0</v>
      </c>
      <c r="AG282" s="438">
        <f t="shared" si="43"/>
        <v>0</v>
      </c>
      <c r="AH282" s="438">
        <f t="shared" si="43"/>
        <v>0</v>
      </c>
      <c r="AI282" s="438">
        <f t="shared" si="43"/>
        <v>0</v>
      </c>
      <c r="AJ282" s="438">
        <f t="shared" si="43"/>
        <v>0</v>
      </c>
      <c r="AK282" s="438">
        <f t="shared" si="43"/>
        <v>0</v>
      </c>
      <c r="AL282" s="438">
        <f t="shared" si="43"/>
        <v>0</v>
      </c>
      <c r="AM282" s="438">
        <f t="shared" si="43"/>
        <v>0</v>
      </c>
      <c r="AN282" s="438">
        <f t="shared" si="43"/>
        <v>0</v>
      </c>
      <c r="AO282" s="438">
        <f t="shared" si="43"/>
        <v>0</v>
      </c>
      <c r="AP282" s="438">
        <f t="shared" si="43"/>
        <v>0</v>
      </c>
      <c r="AQ282" s="438">
        <f t="shared" si="43"/>
        <v>0</v>
      </c>
      <c r="AR282" s="438">
        <f t="shared" si="43"/>
        <v>0</v>
      </c>
      <c r="AS282" s="438">
        <f t="shared" si="43"/>
        <v>0</v>
      </c>
      <c r="AT282" s="438">
        <f t="shared" si="43"/>
        <v>0</v>
      </c>
      <c r="AU282" s="438">
        <f t="shared" si="43"/>
        <v>0</v>
      </c>
      <c r="AV282" s="629">
        <f t="shared" si="43"/>
        <v>0</v>
      </c>
      <c r="AW282" s="438">
        <f t="shared" si="43"/>
        <v>44</v>
      </c>
      <c r="AX282" s="464">
        <f t="shared" si="39"/>
        <v>0</v>
      </c>
      <c r="AY282" s="459"/>
      <c r="AZ282" s="464">
        <f t="shared" si="38"/>
        <v>10.199999999999999</v>
      </c>
      <c r="BA282" s="464">
        <f t="shared" ref="BA282:BA295" si="44">E282-AZ282</f>
        <v>0</v>
      </c>
      <c r="BB282" s="459"/>
      <c r="BC282" s="459"/>
      <c r="BD282" s="459"/>
      <c r="BE282" s="459"/>
      <c r="BF282" s="459"/>
      <c r="BG282" s="459"/>
      <c r="BH282" s="459"/>
      <c r="BI282" s="459"/>
    </row>
    <row r="283" spans="1:191" s="562" customFormat="1" ht="54" x14ac:dyDescent="0.2">
      <c r="A283" s="436">
        <v>112</v>
      </c>
      <c r="B283" s="437" t="s">
        <v>64</v>
      </c>
      <c r="C283" s="437" t="s">
        <v>1292</v>
      </c>
      <c r="D283" s="437" t="s">
        <v>1251</v>
      </c>
      <c r="E283" s="516">
        <f>I283</f>
        <v>0.9</v>
      </c>
      <c r="F283" s="515"/>
      <c r="G283" s="515"/>
      <c r="H283" s="515"/>
      <c r="I283" s="515">
        <v>0.9</v>
      </c>
      <c r="J283" s="735"/>
      <c r="K283" s="735">
        <v>51</v>
      </c>
      <c r="L283" s="661"/>
      <c r="M283" s="662"/>
      <c r="N283" s="662"/>
      <c r="O283" s="662"/>
      <c r="S283" s="428"/>
      <c r="T283" s="428"/>
      <c r="U283" s="428"/>
      <c r="V283" s="494"/>
      <c r="W283" s="428"/>
      <c r="X283" s="662"/>
      <c r="Y283" s="678"/>
      <c r="Z283" s="485"/>
      <c r="AA283" s="489"/>
      <c r="AB283" s="489"/>
      <c r="AC283" s="678"/>
      <c r="AD283" s="662"/>
      <c r="AE283" s="662"/>
      <c r="AF283" s="662"/>
      <c r="AG283" s="662"/>
      <c r="AH283" s="428"/>
      <c r="AI283" s="662"/>
      <c r="AJ283" s="662"/>
      <c r="AK283" s="662"/>
      <c r="AL283" s="662"/>
      <c r="AM283" s="662"/>
      <c r="AN283" s="678"/>
      <c r="AO283" s="662"/>
      <c r="AP283" s="662"/>
      <c r="AQ283" s="662"/>
      <c r="AR283" s="662"/>
      <c r="AS283" s="662"/>
      <c r="AT283" s="662"/>
      <c r="AU283" s="663"/>
      <c r="AV283" s="664"/>
      <c r="AW283" s="605">
        <v>44</v>
      </c>
      <c r="AX283" s="464">
        <f t="shared" si="39"/>
        <v>0</v>
      </c>
      <c r="AY283" s="459"/>
      <c r="AZ283" s="464">
        <f t="shared" si="38"/>
        <v>0.9</v>
      </c>
      <c r="BA283" s="464">
        <f t="shared" si="44"/>
        <v>0</v>
      </c>
      <c r="BB283" s="459"/>
      <c r="BC283" s="459"/>
      <c r="BD283" s="459"/>
      <c r="BE283" s="459"/>
      <c r="BF283" s="459"/>
      <c r="BG283" s="459"/>
      <c r="BH283" s="459"/>
      <c r="BI283" s="459"/>
    </row>
    <row r="284" spans="1:191" s="557" customFormat="1" ht="36" x14ac:dyDescent="0.2">
      <c r="A284" s="457">
        <v>113</v>
      </c>
      <c r="B284" s="430" t="s">
        <v>435</v>
      </c>
      <c r="C284" s="430" t="s">
        <v>281</v>
      </c>
      <c r="D284" s="430" t="s">
        <v>1314</v>
      </c>
      <c r="E284" s="516">
        <f>I284</f>
        <v>3.12</v>
      </c>
      <c r="F284" s="513">
        <v>0</v>
      </c>
      <c r="G284" s="513"/>
      <c r="H284" s="513"/>
      <c r="I284" s="513">
        <f>SUM(L284:AV284)</f>
        <v>3.12</v>
      </c>
      <c r="J284" s="689"/>
      <c r="K284" s="689"/>
      <c r="L284" s="536"/>
      <c r="M284" s="537"/>
      <c r="N284" s="537">
        <v>2.8</v>
      </c>
      <c r="O284" s="537"/>
      <c r="P284" s="537"/>
      <c r="Q284" s="537"/>
      <c r="R284" s="538"/>
      <c r="S284" s="538"/>
      <c r="T284" s="538"/>
      <c r="U284" s="538"/>
      <c r="W284" s="537"/>
      <c r="X284" s="537"/>
      <c r="Z284" s="485">
        <v>0.16</v>
      </c>
      <c r="AA284" s="537">
        <v>0.16</v>
      </c>
      <c r="AB284" s="489"/>
      <c r="AD284" s="537"/>
      <c r="AE284" s="537"/>
      <c r="AF284" s="537"/>
      <c r="AG284" s="537"/>
      <c r="AH284" s="537"/>
      <c r="AI284" s="537"/>
      <c r="AJ284" s="537"/>
      <c r="AK284" s="537"/>
      <c r="AL284" s="537"/>
      <c r="AM284" s="538"/>
      <c r="AO284" s="537"/>
      <c r="AP284" s="537"/>
      <c r="AQ284" s="537"/>
      <c r="AR284" s="537"/>
      <c r="AS284" s="537"/>
      <c r="AT284" s="537"/>
      <c r="AU284" s="537"/>
      <c r="AV284" s="559"/>
      <c r="AX284" s="464">
        <f t="shared" si="39"/>
        <v>0</v>
      </c>
      <c r="AZ284" s="464">
        <f t="shared" si="38"/>
        <v>3.12</v>
      </c>
      <c r="BA284" s="464">
        <f t="shared" si="44"/>
        <v>0</v>
      </c>
    </row>
    <row r="285" spans="1:191" s="557" customFormat="1" ht="68.25" customHeight="1" x14ac:dyDescent="0.2">
      <c r="A285" s="436">
        <v>114</v>
      </c>
      <c r="B285" s="430" t="s">
        <v>65</v>
      </c>
      <c r="C285" s="430" t="s">
        <v>749</v>
      </c>
      <c r="D285" s="430" t="s">
        <v>1248</v>
      </c>
      <c r="E285" s="516">
        <f>I285</f>
        <v>6.18</v>
      </c>
      <c r="F285" s="516">
        <v>0</v>
      </c>
      <c r="G285" s="516">
        <v>0</v>
      </c>
      <c r="H285" s="516">
        <v>0</v>
      </c>
      <c r="I285" s="516">
        <v>6.18</v>
      </c>
      <c r="J285" s="739"/>
      <c r="K285" s="739">
        <v>52</v>
      </c>
      <c r="L285" s="536"/>
      <c r="M285" s="537"/>
      <c r="N285" s="537"/>
      <c r="O285" s="537"/>
      <c r="P285" s="459"/>
      <c r="Q285" s="459"/>
      <c r="R285" s="690"/>
      <c r="S285" s="538"/>
      <c r="T285" s="538"/>
      <c r="U285" s="538"/>
      <c r="W285" s="537"/>
      <c r="X285" s="537"/>
      <c r="Z285" s="485"/>
      <c r="AA285" s="537"/>
      <c r="AB285" s="489"/>
      <c r="AD285" s="537"/>
      <c r="AE285" s="537"/>
      <c r="AF285" s="537"/>
      <c r="AG285" s="537"/>
      <c r="AH285" s="537"/>
      <c r="AI285" s="537"/>
      <c r="AJ285" s="537"/>
      <c r="AK285" s="537"/>
      <c r="AL285" s="537"/>
      <c r="AM285" s="538"/>
      <c r="AO285" s="537"/>
      <c r="AP285" s="537"/>
      <c r="AQ285" s="537"/>
      <c r="AR285" s="537"/>
      <c r="AS285" s="537"/>
      <c r="AT285" s="537"/>
      <c r="AU285" s="569"/>
      <c r="AV285" s="632"/>
      <c r="AX285" s="464"/>
      <c r="AZ285" s="464">
        <f t="shared" si="38"/>
        <v>6.18</v>
      </c>
      <c r="BA285" s="464">
        <f t="shared" si="44"/>
        <v>0</v>
      </c>
    </row>
    <row r="286" spans="1:191" s="562" customFormat="1" x14ac:dyDescent="0.2">
      <c r="A286" s="481" t="s">
        <v>1258</v>
      </c>
      <c r="B286" s="444" t="s">
        <v>1271</v>
      </c>
      <c r="C286" s="437"/>
      <c r="D286" s="437"/>
      <c r="E286" s="516">
        <f>SUM(E287:E297)</f>
        <v>5.4300000000000006</v>
      </c>
      <c r="F286" s="516">
        <f>SUM(F287:F297)</f>
        <v>0</v>
      </c>
      <c r="G286" s="516">
        <f>SUM(G287:G297)</f>
        <v>0</v>
      </c>
      <c r="H286" s="516">
        <f>SUM(H287:H297)</f>
        <v>0</v>
      </c>
      <c r="I286" s="516">
        <f>SUM(I287:I297)</f>
        <v>5.4300000000000006</v>
      </c>
      <c r="J286" s="739"/>
      <c r="K286" s="739"/>
      <c r="L286" s="661"/>
      <c r="M286" s="662"/>
      <c r="N286" s="662"/>
      <c r="O286" s="662"/>
      <c r="S286" s="428"/>
      <c r="T286" s="428"/>
      <c r="U286" s="428"/>
      <c r="V286" s="428"/>
      <c r="W286" s="428"/>
      <c r="X286" s="662"/>
      <c r="Y286" s="662"/>
      <c r="Z286" s="485"/>
      <c r="AA286" s="485"/>
      <c r="AB286" s="485"/>
      <c r="AC286" s="662"/>
      <c r="AD286" s="662"/>
      <c r="AE286" s="662"/>
      <c r="AF286" s="662"/>
      <c r="AG286" s="662"/>
      <c r="AH286" s="428"/>
      <c r="AI286" s="662"/>
      <c r="AJ286" s="662"/>
      <c r="AK286" s="662"/>
      <c r="AL286" s="662"/>
      <c r="AM286" s="662"/>
      <c r="AN286" s="662"/>
      <c r="AO286" s="662"/>
      <c r="AP286" s="662"/>
      <c r="AQ286" s="662"/>
      <c r="AR286" s="662"/>
      <c r="AS286" s="662"/>
      <c r="AT286" s="662"/>
      <c r="AU286" s="663"/>
      <c r="AV286" s="664"/>
      <c r="AW286" s="605"/>
      <c r="AX286" s="464">
        <f t="shared" si="39"/>
        <v>0</v>
      </c>
      <c r="AY286" s="459"/>
      <c r="AZ286" s="464">
        <f t="shared" si="38"/>
        <v>5.4300000000000006</v>
      </c>
      <c r="BA286" s="464">
        <f t="shared" si="44"/>
        <v>0</v>
      </c>
      <c r="BB286" s="459"/>
      <c r="BC286" s="459"/>
      <c r="BD286" s="459"/>
      <c r="BE286" s="459"/>
      <c r="BF286" s="459"/>
      <c r="BG286" s="459"/>
      <c r="BH286" s="459"/>
      <c r="BI286" s="459"/>
    </row>
    <row r="287" spans="1:191" s="562" customFormat="1" ht="42.75" customHeight="1" x14ac:dyDescent="0.2">
      <c r="A287" s="480">
        <v>115</v>
      </c>
      <c r="B287" s="482" t="s">
        <v>10</v>
      </c>
      <c r="C287" s="483" t="s">
        <v>1216</v>
      </c>
      <c r="D287" s="482" t="s">
        <v>1244</v>
      </c>
      <c r="E287" s="516">
        <f t="shared" ref="E287:E296" si="45">I287</f>
        <v>0.02</v>
      </c>
      <c r="F287" s="513">
        <v>0</v>
      </c>
      <c r="G287" s="513"/>
      <c r="H287" s="513"/>
      <c r="I287" s="513">
        <f t="shared" ref="I287:I295" si="46">SUM(L287:AV287)</f>
        <v>0.02</v>
      </c>
      <c r="J287" s="724"/>
      <c r="K287" s="724">
        <v>53</v>
      </c>
      <c r="L287" s="581"/>
      <c r="M287" s="530">
        <v>0.02</v>
      </c>
      <c r="N287" s="571"/>
      <c r="O287" s="571"/>
      <c r="P287" s="571"/>
      <c r="Q287" s="571"/>
      <c r="R287" s="530"/>
      <c r="S287" s="530"/>
      <c r="T287" s="530"/>
      <c r="U287" s="530"/>
      <c r="V287" s="530"/>
      <c r="W287" s="530"/>
      <c r="X287" s="530"/>
      <c r="Y287" s="530"/>
      <c r="Z287" s="485">
        <v>0</v>
      </c>
      <c r="AA287" s="461"/>
      <c r="AB287" s="461"/>
      <c r="AC287" s="530"/>
      <c r="AD287" s="530"/>
      <c r="AE287" s="530"/>
      <c r="AF287" s="530"/>
      <c r="AG287" s="530"/>
      <c r="AH287" s="530"/>
      <c r="AI287" s="530"/>
      <c r="AJ287" s="530"/>
      <c r="AK287" s="530"/>
      <c r="AL287" s="530"/>
      <c r="AM287" s="530"/>
      <c r="AN287" s="530"/>
      <c r="AO287" s="530"/>
      <c r="AP287" s="530"/>
      <c r="AQ287" s="530"/>
      <c r="AR287" s="530"/>
      <c r="AS287" s="530"/>
      <c r="AT287" s="530"/>
      <c r="AU287" s="530"/>
      <c r="AV287" s="527"/>
      <c r="AW287" s="562">
        <v>47</v>
      </c>
      <c r="AX287" s="464">
        <f t="shared" si="39"/>
        <v>0</v>
      </c>
      <c r="AZ287" s="464">
        <f t="shared" si="38"/>
        <v>0.02</v>
      </c>
      <c r="BA287" s="464">
        <f t="shared" si="44"/>
        <v>0</v>
      </c>
    </row>
    <row r="288" spans="1:191" s="562" customFormat="1" ht="41.25" customHeight="1" x14ac:dyDescent="0.2">
      <c r="A288" s="480">
        <v>116</v>
      </c>
      <c r="B288" s="482" t="s">
        <v>11</v>
      </c>
      <c r="C288" s="483" t="s">
        <v>1216</v>
      </c>
      <c r="D288" s="482" t="s">
        <v>1244</v>
      </c>
      <c r="E288" s="516">
        <f t="shared" si="45"/>
        <v>0.08</v>
      </c>
      <c r="F288" s="513">
        <v>0</v>
      </c>
      <c r="G288" s="513"/>
      <c r="H288" s="513"/>
      <c r="I288" s="513">
        <f t="shared" si="46"/>
        <v>0.08</v>
      </c>
      <c r="J288" s="724"/>
      <c r="K288" s="724">
        <v>54</v>
      </c>
      <c r="L288" s="581">
        <v>0.08</v>
      </c>
      <c r="M288" s="530"/>
      <c r="N288" s="571"/>
      <c r="O288" s="571"/>
      <c r="P288" s="571"/>
      <c r="Q288" s="571"/>
      <c r="R288" s="530"/>
      <c r="S288" s="530"/>
      <c r="T288" s="530"/>
      <c r="U288" s="530"/>
      <c r="V288" s="530"/>
      <c r="W288" s="530"/>
      <c r="X288" s="530"/>
      <c r="Y288" s="530"/>
      <c r="Z288" s="485">
        <v>0</v>
      </c>
      <c r="AA288" s="461"/>
      <c r="AB288" s="461"/>
      <c r="AC288" s="530"/>
      <c r="AD288" s="530"/>
      <c r="AE288" s="530"/>
      <c r="AF288" s="530"/>
      <c r="AG288" s="530"/>
      <c r="AH288" s="530"/>
      <c r="AI288" s="530"/>
      <c r="AJ288" s="530"/>
      <c r="AK288" s="530"/>
      <c r="AL288" s="530"/>
      <c r="AM288" s="530"/>
      <c r="AN288" s="530"/>
      <c r="AO288" s="530"/>
      <c r="AP288" s="530"/>
      <c r="AQ288" s="530"/>
      <c r="AR288" s="530"/>
      <c r="AS288" s="530"/>
      <c r="AT288" s="530"/>
      <c r="AU288" s="530"/>
      <c r="AV288" s="527"/>
      <c r="AW288" s="562">
        <v>48</v>
      </c>
      <c r="AX288" s="464">
        <f t="shared" si="39"/>
        <v>0</v>
      </c>
      <c r="AZ288" s="464">
        <f t="shared" si="38"/>
        <v>0.08</v>
      </c>
      <c r="BA288" s="464">
        <f t="shared" si="44"/>
        <v>0</v>
      </c>
    </row>
    <row r="289" spans="1:191" ht="42" customHeight="1" x14ac:dyDescent="0.2">
      <c r="A289" s="480">
        <v>117</v>
      </c>
      <c r="B289" s="429" t="s">
        <v>1044</v>
      </c>
      <c r="C289" s="429" t="s">
        <v>113</v>
      </c>
      <c r="D289" s="429" t="s">
        <v>1251</v>
      </c>
      <c r="E289" s="516">
        <f t="shared" si="45"/>
        <v>0.17</v>
      </c>
      <c r="F289" s="513">
        <v>0</v>
      </c>
      <c r="G289" s="513"/>
      <c r="H289" s="513"/>
      <c r="I289" s="513">
        <f t="shared" si="46"/>
        <v>0.17</v>
      </c>
      <c r="J289" s="724"/>
      <c r="K289" s="724"/>
      <c r="L289" s="582"/>
      <c r="M289" s="583"/>
      <c r="N289" s="583"/>
      <c r="O289" s="583">
        <v>0.17</v>
      </c>
      <c r="P289" s="583"/>
      <c r="Q289" s="583"/>
      <c r="R289" s="583"/>
      <c r="S289" s="583"/>
      <c r="T289" s="583"/>
      <c r="U289" s="583"/>
      <c r="V289" s="583"/>
      <c r="W289" s="583"/>
      <c r="X289" s="583"/>
      <c r="Y289" s="583"/>
      <c r="Z289" s="485">
        <v>0</v>
      </c>
      <c r="AA289" s="461"/>
      <c r="AB289" s="461"/>
      <c r="AC289" s="583"/>
      <c r="AD289" s="583"/>
      <c r="AE289" s="583"/>
      <c r="AF289" s="583"/>
      <c r="AG289" s="583"/>
      <c r="AH289" s="583"/>
      <c r="AI289" s="583"/>
      <c r="AJ289" s="583"/>
      <c r="AK289" s="583"/>
      <c r="AL289" s="583"/>
      <c r="AM289" s="583"/>
      <c r="AN289" s="583"/>
      <c r="AO289" s="583"/>
      <c r="AP289" s="583"/>
      <c r="AQ289" s="583"/>
      <c r="AR289" s="583"/>
      <c r="AS289" s="583"/>
      <c r="AT289" s="583"/>
      <c r="AU289" s="583"/>
      <c r="AV289" s="651"/>
      <c r="AX289" s="464">
        <f t="shared" si="39"/>
        <v>0</v>
      </c>
      <c r="AZ289" s="464">
        <f t="shared" si="38"/>
        <v>0.17</v>
      </c>
      <c r="BA289" s="464">
        <f t="shared" si="44"/>
        <v>0</v>
      </c>
    </row>
    <row r="290" spans="1:191" ht="42" customHeight="1" x14ac:dyDescent="0.2">
      <c r="A290" s="480">
        <v>118</v>
      </c>
      <c r="B290" s="429" t="s">
        <v>98</v>
      </c>
      <c r="C290" s="429" t="s">
        <v>113</v>
      </c>
      <c r="D290" s="429" t="s">
        <v>1251</v>
      </c>
      <c r="E290" s="516">
        <f t="shared" si="45"/>
        <v>0.08</v>
      </c>
      <c r="F290" s="513"/>
      <c r="G290" s="513"/>
      <c r="H290" s="513"/>
      <c r="I290" s="513">
        <v>0.08</v>
      </c>
      <c r="J290" s="724"/>
      <c r="K290" s="724"/>
      <c r="L290" s="570"/>
      <c r="M290" s="490"/>
      <c r="N290" s="490"/>
      <c r="O290" s="490"/>
      <c r="P290" s="490"/>
      <c r="Q290" s="490"/>
      <c r="R290" s="490"/>
      <c r="S290" s="490"/>
      <c r="T290" s="490"/>
      <c r="U290" s="490"/>
      <c r="V290" s="490"/>
      <c r="W290" s="490"/>
      <c r="X290" s="490"/>
      <c r="Y290" s="490"/>
      <c r="Z290" s="485"/>
      <c r="AA290" s="461"/>
      <c r="AB290" s="461"/>
      <c r="AC290" s="490"/>
      <c r="AD290" s="490"/>
      <c r="AE290" s="490"/>
      <c r="AF290" s="490"/>
      <c r="AG290" s="490"/>
      <c r="AH290" s="490"/>
      <c r="AI290" s="490"/>
      <c r="AJ290" s="490"/>
      <c r="AK290" s="490"/>
      <c r="AL290" s="490"/>
      <c r="AM290" s="490"/>
      <c r="AN290" s="490"/>
      <c r="AO290" s="490"/>
      <c r="AP290" s="490"/>
      <c r="AQ290" s="490"/>
      <c r="AR290" s="490"/>
      <c r="AS290" s="490"/>
      <c r="AT290" s="490"/>
      <c r="AU290" s="490"/>
      <c r="AV290" s="633"/>
      <c r="AZ290" s="464">
        <f t="shared" si="38"/>
        <v>0.08</v>
      </c>
      <c r="BA290" s="464">
        <f t="shared" si="44"/>
        <v>0</v>
      </c>
    </row>
    <row r="291" spans="1:191" ht="36" x14ac:dyDescent="0.2">
      <c r="A291" s="480">
        <v>119</v>
      </c>
      <c r="B291" s="429" t="s">
        <v>1045</v>
      </c>
      <c r="C291" s="429" t="s">
        <v>119</v>
      </c>
      <c r="D291" s="429" t="s">
        <v>1251</v>
      </c>
      <c r="E291" s="516">
        <f t="shared" si="45"/>
        <v>1.5</v>
      </c>
      <c r="F291" s="513">
        <v>0</v>
      </c>
      <c r="G291" s="513"/>
      <c r="H291" s="513"/>
      <c r="I291" s="513">
        <f t="shared" si="46"/>
        <v>1.5</v>
      </c>
      <c r="J291" s="724"/>
      <c r="K291" s="724"/>
      <c r="L291" s="600">
        <v>0.65</v>
      </c>
      <c r="M291" s="454"/>
      <c r="N291" s="454">
        <v>0.85</v>
      </c>
      <c r="O291" s="454"/>
      <c r="P291" s="454"/>
      <c r="Q291" s="454"/>
      <c r="R291" s="454"/>
      <c r="S291" s="454"/>
      <c r="T291" s="454"/>
      <c r="U291" s="454"/>
      <c r="V291" s="454"/>
      <c r="W291" s="454"/>
      <c r="X291" s="454"/>
      <c r="Y291" s="454"/>
      <c r="Z291" s="485">
        <v>0</v>
      </c>
      <c r="AA291" s="461"/>
      <c r="AB291" s="461"/>
      <c r="AC291" s="454"/>
      <c r="AD291" s="454"/>
      <c r="AE291" s="454"/>
      <c r="AF291" s="454"/>
      <c r="AG291" s="454"/>
      <c r="AH291" s="454"/>
      <c r="AI291" s="454"/>
      <c r="AJ291" s="454"/>
      <c r="AK291" s="454"/>
      <c r="AL291" s="454"/>
      <c r="AM291" s="454"/>
      <c r="AN291" s="454"/>
      <c r="AO291" s="454"/>
      <c r="AP291" s="454"/>
      <c r="AQ291" s="454"/>
      <c r="AR291" s="454"/>
      <c r="AS291" s="454"/>
      <c r="AT291" s="454"/>
      <c r="AU291" s="454"/>
      <c r="AV291" s="674"/>
      <c r="AX291" s="464">
        <f t="shared" si="39"/>
        <v>0</v>
      </c>
      <c r="AZ291" s="464">
        <f t="shared" si="38"/>
        <v>1.5</v>
      </c>
      <c r="BA291" s="464">
        <f t="shared" si="44"/>
        <v>0</v>
      </c>
    </row>
    <row r="292" spans="1:191" s="562" customFormat="1" ht="40.5" customHeight="1" x14ac:dyDescent="0.2">
      <c r="A292" s="480">
        <v>120</v>
      </c>
      <c r="B292" s="430" t="s">
        <v>150</v>
      </c>
      <c r="C292" s="430" t="s">
        <v>865</v>
      </c>
      <c r="D292" s="430" t="s">
        <v>1246</v>
      </c>
      <c r="E292" s="516">
        <f t="shared" si="45"/>
        <v>0.2</v>
      </c>
      <c r="F292" s="513">
        <v>0</v>
      </c>
      <c r="G292" s="432"/>
      <c r="H292" s="432"/>
      <c r="I292" s="513">
        <f t="shared" si="46"/>
        <v>0.2</v>
      </c>
      <c r="J292" s="689"/>
      <c r="K292" s="689"/>
      <c r="L292" s="618"/>
      <c r="M292" s="429"/>
      <c r="N292" s="429"/>
      <c r="O292" s="429"/>
      <c r="P292" s="429"/>
      <c r="Q292" s="429"/>
      <c r="R292" s="429"/>
      <c r="S292" s="429"/>
      <c r="T292" s="429"/>
      <c r="U292" s="429"/>
      <c r="V292" s="429"/>
      <c r="W292" s="429"/>
      <c r="X292" s="429"/>
      <c r="Y292" s="429"/>
      <c r="Z292" s="485">
        <v>0</v>
      </c>
      <c r="AA292" s="485"/>
      <c r="AB292" s="485"/>
      <c r="AC292" s="429"/>
      <c r="AD292" s="429"/>
      <c r="AE292" s="429"/>
      <c r="AF292" s="429">
        <v>0.2</v>
      </c>
      <c r="AG292" s="429"/>
      <c r="AH292" s="429"/>
      <c r="AI292" s="429"/>
      <c r="AJ292" s="429"/>
      <c r="AK292" s="429"/>
      <c r="AL292" s="429"/>
      <c r="AM292" s="429"/>
      <c r="AN292" s="429"/>
      <c r="AO292" s="429"/>
      <c r="AP292" s="429"/>
      <c r="AQ292" s="429"/>
      <c r="AR292" s="429"/>
      <c r="AS292" s="429"/>
      <c r="AT292" s="429"/>
      <c r="AU292" s="429"/>
      <c r="AV292" s="616"/>
      <c r="AW292" s="610">
        <v>49</v>
      </c>
      <c r="AX292" s="464">
        <f t="shared" si="39"/>
        <v>0</v>
      </c>
      <c r="AY292" s="610"/>
      <c r="AZ292" s="464">
        <f t="shared" si="38"/>
        <v>0.2</v>
      </c>
      <c r="BA292" s="464">
        <f t="shared" si="44"/>
        <v>0</v>
      </c>
      <c r="BB292" s="610"/>
      <c r="BC292" s="610"/>
      <c r="BD292" s="610"/>
      <c r="BE292" s="610"/>
      <c r="BF292" s="610"/>
      <c r="BG292" s="610"/>
      <c r="BH292" s="610"/>
      <c r="BI292" s="610"/>
      <c r="BJ292" s="610"/>
      <c r="BK292" s="610"/>
      <c r="BL292" s="610"/>
      <c r="BM292" s="610"/>
      <c r="BN292" s="610"/>
      <c r="BO292" s="610"/>
      <c r="BP292" s="610"/>
      <c r="BQ292" s="610"/>
      <c r="BR292" s="610"/>
      <c r="BS292" s="610"/>
      <c r="BT292" s="610"/>
      <c r="BU292" s="610"/>
      <c r="BV292" s="610"/>
      <c r="BW292" s="610"/>
      <c r="BX292" s="610"/>
      <c r="BY292" s="610"/>
      <c r="BZ292" s="610"/>
      <c r="CA292" s="610"/>
      <c r="CB292" s="610"/>
      <c r="CC292" s="610"/>
      <c r="CD292" s="610"/>
      <c r="CE292" s="610"/>
      <c r="CF292" s="610"/>
      <c r="CG292" s="610"/>
      <c r="CH292" s="610"/>
      <c r="CI292" s="610"/>
      <c r="CJ292" s="610"/>
      <c r="CK292" s="610"/>
      <c r="CL292" s="610"/>
      <c r="CM292" s="610"/>
      <c r="CN292" s="610"/>
      <c r="CO292" s="610"/>
      <c r="CP292" s="610"/>
      <c r="CQ292" s="610"/>
      <c r="CR292" s="610"/>
      <c r="CS292" s="610"/>
      <c r="CT292" s="610"/>
      <c r="CU292" s="610"/>
      <c r="CV292" s="610"/>
      <c r="CW292" s="610"/>
      <c r="CX292" s="610"/>
      <c r="CY292" s="610"/>
      <c r="CZ292" s="610"/>
      <c r="DA292" s="610"/>
      <c r="DB292" s="610"/>
      <c r="DC292" s="610"/>
      <c r="DD292" s="610"/>
      <c r="DE292" s="610"/>
      <c r="DF292" s="610"/>
      <c r="DG292" s="610"/>
      <c r="DH292" s="610"/>
      <c r="DI292" s="610"/>
      <c r="DJ292" s="610"/>
      <c r="DK292" s="610"/>
      <c r="DL292" s="610"/>
      <c r="DM292" s="610"/>
      <c r="DN292" s="610"/>
      <c r="DO292" s="610"/>
      <c r="DP292" s="610"/>
      <c r="DQ292" s="610"/>
      <c r="DR292" s="610"/>
      <c r="DS292" s="610"/>
      <c r="DT292" s="610"/>
      <c r="DU292" s="610"/>
      <c r="DV292" s="610"/>
      <c r="DW292" s="610"/>
      <c r="DX292" s="610"/>
      <c r="DY292" s="610"/>
      <c r="DZ292" s="610"/>
      <c r="EA292" s="610"/>
      <c r="EB292" s="610"/>
      <c r="EC292" s="610"/>
      <c r="ED292" s="610"/>
      <c r="EE292" s="610"/>
      <c r="EF292" s="610"/>
      <c r="EG292" s="610"/>
      <c r="EH292" s="610"/>
      <c r="EI292" s="610"/>
      <c r="EJ292" s="610"/>
      <c r="EK292" s="610"/>
      <c r="EL292" s="610"/>
      <c r="EM292" s="610"/>
      <c r="EN292" s="610"/>
      <c r="EO292" s="610"/>
      <c r="EP292" s="610"/>
      <c r="EQ292" s="610"/>
      <c r="ER292" s="610"/>
      <c r="ES292" s="610"/>
      <c r="ET292" s="610"/>
      <c r="EU292" s="610"/>
      <c r="EV292" s="610"/>
      <c r="EW292" s="610"/>
      <c r="EX292" s="610"/>
      <c r="EY292" s="610"/>
      <c r="EZ292" s="610"/>
      <c r="FA292" s="610"/>
      <c r="FB292" s="610"/>
      <c r="FC292" s="610"/>
      <c r="FD292" s="610"/>
      <c r="FE292" s="610"/>
      <c r="FF292" s="610"/>
      <c r="FG292" s="610"/>
      <c r="FH292" s="610"/>
      <c r="FI292" s="610"/>
      <c r="FJ292" s="610"/>
      <c r="FK292" s="610"/>
      <c r="FL292" s="610"/>
      <c r="FM292" s="610"/>
      <c r="FN292" s="610"/>
      <c r="FO292" s="610"/>
      <c r="FP292" s="610"/>
      <c r="FQ292" s="610"/>
      <c r="FR292" s="610"/>
      <c r="FS292" s="610"/>
      <c r="FT292" s="610"/>
      <c r="FU292" s="610"/>
      <c r="FV292" s="610"/>
      <c r="FW292" s="610"/>
      <c r="FX292" s="610"/>
      <c r="FY292" s="610"/>
      <c r="FZ292" s="610"/>
      <c r="GA292" s="610"/>
      <c r="GB292" s="610"/>
      <c r="GC292" s="610"/>
      <c r="GD292" s="610"/>
      <c r="GE292" s="610"/>
      <c r="GF292" s="610"/>
      <c r="GG292" s="610"/>
      <c r="GH292" s="610"/>
      <c r="GI292" s="610"/>
    </row>
    <row r="293" spans="1:191" s="562" customFormat="1" ht="42.75" customHeight="1" x14ac:dyDescent="0.2">
      <c r="A293" s="480">
        <v>121</v>
      </c>
      <c r="B293" s="430" t="s">
        <v>12</v>
      </c>
      <c r="C293" s="430" t="s">
        <v>904</v>
      </c>
      <c r="D293" s="430" t="s">
        <v>1246</v>
      </c>
      <c r="E293" s="516">
        <f t="shared" si="45"/>
        <v>0.6</v>
      </c>
      <c r="F293" s="513">
        <v>0</v>
      </c>
      <c r="G293" s="432"/>
      <c r="H293" s="432"/>
      <c r="I293" s="513">
        <f t="shared" si="46"/>
        <v>0.6</v>
      </c>
      <c r="J293" s="689"/>
      <c r="K293" s="689">
        <v>55</v>
      </c>
      <c r="L293" s="618">
        <v>0.6</v>
      </c>
      <c r="M293" s="429"/>
      <c r="N293" s="429"/>
      <c r="O293" s="429"/>
      <c r="P293" s="429"/>
      <c r="Q293" s="429"/>
      <c r="R293" s="429"/>
      <c r="S293" s="429"/>
      <c r="T293" s="429"/>
      <c r="U293" s="429"/>
      <c r="V293" s="429"/>
      <c r="W293" s="429"/>
      <c r="X293" s="429"/>
      <c r="Y293" s="429"/>
      <c r="Z293" s="485">
        <v>0</v>
      </c>
      <c r="AA293" s="485"/>
      <c r="AB293" s="485"/>
      <c r="AC293" s="429"/>
      <c r="AD293" s="429"/>
      <c r="AE293" s="429"/>
      <c r="AF293" s="429"/>
      <c r="AG293" s="429"/>
      <c r="AH293" s="429"/>
      <c r="AI293" s="429"/>
      <c r="AJ293" s="429"/>
      <c r="AK293" s="429"/>
      <c r="AL293" s="429"/>
      <c r="AM293" s="429"/>
      <c r="AN293" s="429"/>
      <c r="AO293" s="429"/>
      <c r="AP293" s="429"/>
      <c r="AQ293" s="429"/>
      <c r="AR293" s="429"/>
      <c r="AS293" s="429"/>
      <c r="AT293" s="429"/>
      <c r="AU293" s="429"/>
      <c r="AV293" s="616"/>
      <c r="AW293" s="610">
        <v>50</v>
      </c>
      <c r="AX293" s="464">
        <f t="shared" si="39"/>
        <v>0</v>
      </c>
      <c r="AY293" s="610"/>
      <c r="AZ293" s="464">
        <f t="shared" si="38"/>
        <v>0.6</v>
      </c>
      <c r="BA293" s="464">
        <f t="shared" si="44"/>
        <v>0</v>
      </c>
      <c r="BB293" s="610"/>
      <c r="BC293" s="610"/>
      <c r="BD293" s="610"/>
      <c r="BE293" s="610"/>
      <c r="BF293" s="610"/>
      <c r="BG293" s="610"/>
      <c r="BH293" s="610"/>
      <c r="BI293" s="610"/>
      <c r="BJ293" s="610"/>
      <c r="BK293" s="610"/>
      <c r="BL293" s="610"/>
      <c r="BM293" s="610"/>
      <c r="BN293" s="610"/>
      <c r="BO293" s="610"/>
      <c r="BP293" s="610"/>
      <c r="BQ293" s="610"/>
      <c r="BR293" s="610"/>
      <c r="BS293" s="610"/>
      <c r="BT293" s="610"/>
      <c r="BU293" s="610"/>
      <c r="BV293" s="610"/>
      <c r="BW293" s="610"/>
      <c r="BX293" s="610"/>
      <c r="BY293" s="610"/>
      <c r="BZ293" s="610"/>
      <c r="CA293" s="610"/>
      <c r="CB293" s="610"/>
      <c r="CC293" s="610"/>
      <c r="CD293" s="610"/>
      <c r="CE293" s="610"/>
      <c r="CF293" s="610"/>
      <c r="CG293" s="610"/>
      <c r="CH293" s="610"/>
      <c r="CI293" s="610"/>
      <c r="CJ293" s="610"/>
      <c r="CK293" s="610"/>
      <c r="CL293" s="610"/>
      <c r="CM293" s="610"/>
      <c r="CN293" s="610"/>
      <c r="CO293" s="610"/>
      <c r="CP293" s="610"/>
      <c r="CQ293" s="610"/>
      <c r="CR293" s="610"/>
      <c r="CS293" s="610"/>
      <c r="CT293" s="610"/>
      <c r="CU293" s="610"/>
      <c r="CV293" s="610"/>
      <c r="CW293" s="610"/>
      <c r="CX293" s="610"/>
      <c r="CY293" s="610"/>
      <c r="CZ293" s="610"/>
      <c r="DA293" s="610"/>
      <c r="DB293" s="610"/>
      <c r="DC293" s="610"/>
      <c r="DD293" s="610"/>
      <c r="DE293" s="610"/>
      <c r="DF293" s="610"/>
      <c r="DG293" s="610"/>
      <c r="DH293" s="610"/>
      <c r="DI293" s="610"/>
      <c r="DJ293" s="610"/>
      <c r="DK293" s="610"/>
      <c r="DL293" s="610"/>
      <c r="DM293" s="610"/>
      <c r="DN293" s="610"/>
      <c r="DO293" s="610"/>
      <c r="DP293" s="610"/>
      <c r="DQ293" s="610"/>
      <c r="DR293" s="610"/>
      <c r="DS293" s="610"/>
      <c r="DT293" s="610"/>
      <c r="DU293" s="610"/>
      <c r="DV293" s="610"/>
      <c r="DW293" s="610"/>
      <c r="DX293" s="610"/>
      <c r="DY293" s="610"/>
      <c r="DZ293" s="610"/>
      <c r="EA293" s="610"/>
      <c r="EB293" s="610"/>
      <c r="EC293" s="610"/>
      <c r="ED293" s="610"/>
      <c r="EE293" s="610"/>
      <c r="EF293" s="610"/>
      <c r="EG293" s="610"/>
      <c r="EH293" s="610"/>
      <c r="EI293" s="610"/>
      <c r="EJ293" s="610"/>
      <c r="EK293" s="610"/>
      <c r="EL293" s="610"/>
      <c r="EM293" s="610"/>
      <c r="EN293" s="610"/>
      <c r="EO293" s="610"/>
      <c r="EP293" s="610"/>
      <c r="EQ293" s="610"/>
      <c r="ER293" s="610"/>
      <c r="ES293" s="610"/>
      <c r="ET293" s="610"/>
      <c r="EU293" s="610"/>
      <c r="EV293" s="610"/>
      <c r="EW293" s="610"/>
      <c r="EX293" s="610"/>
      <c r="EY293" s="610"/>
      <c r="EZ293" s="610"/>
      <c r="FA293" s="610"/>
      <c r="FB293" s="610"/>
      <c r="FC293" s="610"/>
      <c r="FD293" s="610"/>
      <c r="FE293" s="610"/>
      <c r="FF293" s="610"/>
      <c r="FG293" s="610"/>
      <c r="FH293" s="610"/>
      <c r="FI293" s="610"/>
      <c r="FJ293" s="610"/>
      <c r="FK293" s="610"/>
      <c r="FL293" s="610"/>
      <c r="FM293" s="610"/>
      <c r="FN293" s="610"/>
      <c r="FO293" s="610"/>
      <c r="FP293" s="610"/>
      <c r="FQ293" s="610"/>
      <c r="FR293" s="610"/>
      <c r="FS293" s="610"/>
      <c r="FT293" s="610"/>
      <c r="FU293" s="610"/>
      <c r="FV293" s="610"/>
      <c r="FW293" s="610"/>
      <c r="FX293" s="610"/>
      <c r="FY293" s="610"/>
      <c r="FZ293" s="610"/>
      <c r="GA293" s="610"/>
      <c r="GB293" s="610"/>
      <c r="GC293" s="610"/>
      <c r="GD293" s="610"/>
      <c r="GE293" s="610"/>
      <c r="GF293" s="610"/>
      <c r="GG293" s="610"/>
      <c r="GH293" s="610"/>
      <c r="GI293" s="610"/>
    </row>
    <row r="294" spans="1:191" s="562" customFormat="1" ht="48.75" customHeight="1" x14ac:dyDescent="0.2">
      <c r="A294" s="480">
        <v>122</v>
      </c>
      <c r="B294" s="430" t="s">
        <v>46</v>
      </c>
      <c r="C294" s="430" t="s">
        <v>873</v>
      </c>
      <c r="D294" s="430" t="s">
        <v>1246</v>
      </c>
      <c r="E294" s="516">
        <f t="shared" si="45"/>
        <v>0.6</v>
      </c>
      <c r="F294" s="513">
        <v>0</v>
      </c>
      <c r="G294" s="432"/>
      <c r="H294" s="432"/>
      <c r="I294" s="513">
        <f t="shared" si="46"/>
        <v>0.6</v>
      </c>
      <c r="J294" s="689"/>
      <c r="K294" s="689">
        <v>56</v>
      </c>
      <c r="L294" s="618">
        <v>0.6</v>
      </c>
      <c r="M294" s="429"/>
      <c r="N294" s="429"/>
      <c r="O294" s="429"/>
      <c r="P294" s="429"/>
      <c r="Q294" s="429"/>
      <c r="R294" s="429"/>
      <c r="S294" s="429"/>
      <c r="T294" s="429"/>
      <c r="U294" s="429"/>
      <c r="V294" s="429"/>
      <c r="W294" s="429"/>
      <c r="X294" s="429"/>
      <c r="Y294" s="429"/>
      <c r="Z294" s="485">
        <v>0</v>
      </c>
      <c r="AA294" s="485"/>
      <c r="AB294" s="485"/>
      <c r="AC294" s="429"/>
      <c r="AD294" s="429"/>
      <c r="AE294" s="429"/>
      <c r="AF294" s="429"/>
      <c r="AG294" s="429"/>
      <c r="AH294" s="429"/>
      <c r="AI294" s="429"/>
      <c r="AJ294" s="429"/>
      <c r="AK294" s="429"/>
      <c r="AL294" s="429"/>
      <c r="AM294" s="429"/>
      <c r="AN294" s="429"/>
      <c r="AO294" s="429"/>
      <c r="AP294" s="429"/>
      <c r="AQ294" s="429"/>
      <c r="AR294" s="429"/>
      <c r="AS294" s="429"/>
      <c r="AT294" s="429"/>
      <c r="AU294" s="429"/>
      <c r="AV294" s="616"/>
      <c r="AW294" s="610">
        <v>51</v>
      </c>
      <c r="AX294" s="464">
        <f t="shared" si="39"/>
        <v>0</v>
      </c>
      <c r="AY294" s="610"/>
      <c r="AZ294" s="464">
        <f t="shared" ref="AZ294:AZ307" si="47">I294+H294+G294+F294</f>
        <v>0.6</v>
      </c>
      <c r="BA294" s="464">
        <f t="shared" si="44"/>
        <v>0</v>
      </c>
      <c r="BB294" s="610"/>
      <c r="BC294" s="610"/>
      <c r="BD294" s="610"/>
      <c r="BE294" s="610"/>
      <c r="BF294" s="610"/>
      <c r="BG294" s="610"/>
      <c r="BH294" s="610"/>
      <c r="BI294" s="610"/>
      <c r="BJ294" s="610"/>
      <c r="BK294" s="610"/>
      <c r="BL294" s="610"/>
      <c r="BM294" s="610"/>
      <c r="BN294" s="610"/>
      <c r="BO294" s="610"/>
      <c r="BP294" s="610"/>
      <c r="BQ294" s="610"/>
      <c r="BR294" s="610"/>
      <c r="BS294" s="610"/>
      <c r="BT294" s="610"/>
      <c r="BU294" s="610"/>
      <c r="BV294" s="610"/>
      <c r="BW294" s="610"/>
      <c r="BX294" s="610"/>
      <c r="BY294" s="610"/>
      <c r="BZ294" s="610"/>
      <c r="CA294" s="610"/>
      <c r="CB294" s="610"/>
      <c r="CC294" s="610"/>
      <c r="CD294" s="610"/>
      <c r="CE294" s="610"/>
      <c r="CF294" s="610"/>
      <c r="CG294" s="610"/>
      <c r="CH294" s="610"/>
      <c r="CI294" s="610"/>
      <c r="CJ294" s="610"/>
      <c r="CK294" s="610"/>
      <c r="CL294" s="610"/>
      <c r="CM294" s="610"/>
      <c r="CN294" s="610"/>
      <c r="CO294" s="610"/>
      <c r="CP294" s="610"/>
      <c r="CQ294" s="610"/>
      <c r="CR294" s="610"/>
      <c r="CS294" s="610"/>
      <c r="CT294" s="610"/>
      <c r="CU294" s="610"/>
      <c r="CV294" s="610"/>
      <c r="CW294" s="610"/>
      <c r="CX294" s="610"/>
      <c r="CY294" s="610"/>
      <c r="CZ294" s="610"/>
      <c r="DA294" s="610"/>
      <c r="DB294" s="610"/>
      <c r="DC294" s="610"/>
      <c r="DD294" s="610"/>
      <c r="DE294" s="610"/>
      <c r="DF294" s="610"/>
      <c r="DG294" s="610"/>
      <c r="DH294" s="610"/>
      <c r="DI294" s="610"/>
      <c r="DJ294" s="610"/>
      <c r="DK294" s="610"/>
      <c r="DL294" s="610"/>
      <c r="DM294" s="610"/>
      <c r="DN294" s="610"/>
      <c r="DO294" s="610"/>
      <c r="DP294" s="610"/>
      <c r="DQ294" s="610"/>
      <c r="DR294" s="610"/>
      <c r="DS294" s="610"/>
      <c r="DT294" s="610"/>
      <c r="DU294" s="610"/>
      <c r="DV294" s="610"/>
      <c r="DW294" s="610"/>
      <c r="DX294" s="610"/>
      <c r="DY294" s="610"/>
      <c r="DZ294" s="610"/>
      <c r="EA294" s="610"/>
      <c r="EB294" s="610"/>
      <c r="EC294" s="610"/>
      <c r="ED294" s="610"/>
      <c r="EE294" s="610"/>
      <c r="EF294" s="610"/>
      <c r="EG294" s="610"/>
      <c r="EH294" s="610"/>
      <c r="EI294" s="610"/>
      <c r="EJ294" s="610"/>
      <c r="EK294" s="610"/>
      <c r="EL294" s="610"/>
      <c r="EM294" s="610"/>
      <c r="EN294" s="610"/>
      <c r="EO294" s="610"/>
      <c r="EP294" s="610"/>
      <c r="EQ294" s="610"/>
      <c r="ER294" s="610"/>
      <c r="ES294" s="610"/>
      <c r="ET294" s="610"/>
      <c r="EU294" s="610"/>
      <c r="EV294" s="610"/>
      <c r="EW294" s="610"/>
      <c r="EX294" s="610"/>
      <c r="EY294" s="610"/>
      <c r="EZ294" s="610"/>
      <c r="FA294" s="610"/>
      <c r="FB294" s="610"/>
      <c r="FC294" s="610"/>
      <c r="FD294" s="610"/>
      <c r="FE294" s="610"/>
      <c r="FF294" s="610"/>
      <c r="FG294" s="610"/>
      <c r="FH294" s="610"/>
      <c r="FI294" s="610"/>
      <c r="FJ294" s="610"/>
      <c r="FK294" s="610"/>
      <c r="FL294" s="610"/>
      <c r="FM294" s="610"/>
      <c r="FN294" s="610"/>
      <c r="FO294" s="610"/>
      <c r="FP294" s="610"/>
      <c r="FQ294" s="610"/>
      <c r="FR294" s="610"/>
      <c r="FS294" s="610"/>
      <c r="FT294" s="610"/>
      <c r="FU294" s="610"/>
      <c r="FV294" s="610"/>
      <c r="FW294" s="610"/>
      <c r="FX294" s="610"/>
      <c r="FY294" s="610"/>
      <c r="FZ294" s="610"/>
      <c r="GA294" s="610"/>
      <c r="GB294" s="610"/>
      <c r="GC294" s="610"/>
      <c r="GD294" s="610"/>
      <c r="GE294" s="610"/>
      <c r="GF294" s="610"/>
      <c r="GG294" s="610"/>
      <c r="GH294" s="610"/>
      <c r="GI294" s="610"/>
    </row>
    <row r="295" spans="1:191" s="562" customFormat="1" ht="36" x14ac:dyDescent="0.2">
      <c r="A295" s="480">
        <v>123</v>
      </c>
      <c r="B295" s="430" t="s">
        <v>151</v>
      </c>
      <c r="C295" s="430" t="s">
        <v>902</v>
      </c>
      <c r="D295" s="430" t="s">
        <v>1246</v>
      </c>
      <c r="E295" s="516">
        <f t="shared" si="45"/>
        <v>0.1</v>
      </c>
      <c r="F295" s="513">
        <v>0</v>
      </c>
      <c r="G295" s="432"/>
      <c r="H295" s="432"/>
      <c r="I295" s="513">
        <f t="shared" si="46"/>
        <v>0.1</v>
      </c>
      <c r="J295" s="689"/>
      <c r="K295" s="689"/>
      <c r="L295" s="618">
        <v>0.1</v>
      </c>
      <c r="M295" s="429"/>
      <c r="N295" s="429"/>
      <c r="O295" s="429"/>
      <c r="P295" s="429"/>
      <c r="Q295" s="429"/>
      <c r="R295" s="429"/>
      <c r="S295" s="429"/>
      <c r="T295" s="429"/>
      <c r="U295" s="429"/>
      <c r="V295" s="429"/>
      <c r="W295" s="429"/>
      <c r="X295" s="429"/>
      <c r="Y295" s="429"/>
      <c r="Z295" s="485">
        <v>0</v>
      </c>
      <c r="AA295" s="485"/>
      <c r="AB295" s="485"/>
      <c r="AC295" s="429"/>
      <c r="AD295" s="429"/>
      <c r="AE295" s="429"/>
      <c r="AF295" s="429"/>
      <c r="AG295" s="429"/>
      <c r="AH295" s="429"/>
      <c r="AI295" s="429"/>
      <c r="AJ295" s="429"/>
      <c r="AK295" s="429"/>
      <c r="AL295" s="429"/>
      <c r="AM295" s="429"/>
      <c r="AN295" s="429"/>
      <c r="AO295" s="429"/>
      <c r="AP295" s="429"/>
      <c r="AQ295" s="429"/>
      <c r="AR295" s="429"/>
      <c r="AS295" s="429"/>
      <c r="AT295" s="429"/>
      <c r="AU295" s="429"/>
      <c r="AV295" s="616"/>
      <c r="AW295" s="610">
        <v>52</v>
      </c>
      <c r="AX295" s="464">
        <f t="shared" si="39"/>
        <v>0</v>
      </c>
      <c r="AY295" s="610"/>
      <c r="AZ295" s="464">
        <f t="shared" si="47"/>
        <v>0.1</v>
      </c>
      <c r="BA295" s="464">
        <f t="shared" si="44"/>
        <v>0</v>
      </c>
      <c r="BB295" s="610"/>
      <c r="BC295" s="610"/>
      <c r="BD295" s="610"/>
      <c r="BE295" s="610"/>
      <c r="BF295" s="610"/>
      <c r="BG295" s="610"/>
      <c r="BH295" s="610"/>
      <c r="BI295" s="610"/>
      <c r="BJ295" s="610"/>
      <c r="BK295" s="610"/>
      <c r="BL295" s="610"/>
      <c r="BM295" s="610"/>
      <c r="BN295" s="610"/>
      <c r="BO295" s="610"/>
      <c r="BP295" s="610"/>
      <c r="BQ295" s="610"/>
      <c r="BR295" s="610"/>
      <c r="BS295" s="610"/>
      <c r="BT295" s="610"/>
      <c r="BU295" s="610"/>
      <c r="BV295" s="610"/>
      <c r="BW295" s="610"/>
      <c r="BX295" s="610"/>
      <c r="BY295" s="610"/>
      <c r="BZ295" s="610"/>
      <c r="CA295" s="610"/>
      <c r="CB295" s="610"/>
      <c r="CC295" s="610"/>
      <c r="CD295" s="610"/>
      <c r="CE295" s="610"/>
      <c r="CF295" s="610"/>
      <c r="CG295" s="610"/>
      <c r="CH295" s="610"/>
      <c r="CI295" s="610"/>
      <c r="CJ295" s="610"/>
      <c r="CK295" s="610"/>
      <c r="CL295" s="610"/>
      <c r="CM295" s="610"/>
      <c r="CN295" s="610"/>
      <c r="CO295" s="610"/>
      <c r="CP295" s="610"/>
      <c r="CQ295" s="610"/>
      <c r="CR295" s="610"/>
      <c r="CS295" s="610"/>
      <c r="CT295" s="610"/>
      <c r="CU295" s="610"/>
      <c r="CV295" s="610"/>
      <c r="CW295" s="610"/>
      <c r="CX295" s="610"/>
      <c r="CY295" s="610"/>
      <c r="CZ295" s="610"/>
      <c r="DA295" s="610"/>
      <c r="DB295" s="610"/>
      <c r="DC295" s="610"/>
      <c r="DD295" s="610"/>
      <c r="DE295" s="610"/>
      <c r="DF295" s="610"/>
      <c r="DG295" s="610"/>
      <c r="DH295" s="610"/>
      <c r="DI295" s="610"/>
      <c r="DJ295" s="610"/>
      <c r="DK295" s="610"/>
      <c r="DL295" s="610"/>
      <c r="DM295" s="610"/>
      <c r="DN295" s="610"/>
      <c r="DO295" s="610"/>
      <c r="DP295" s="610"/>
      <c r="DQ295" s="610"/>
      <c r="DR295" s="610"/>
      <c r="DS295" s="610"/>
      <c r="DT295" s="610"/>
      <c r="DU295" s="610"/>
      <c r="DV295" s="610"/>
      <c r="DW295" s="610"/>
      <c r="DX295" s="610"/>
      <c r="DY295" s="610"/>
      <c r="DZ295" s="610"/>
      <c r="EA295" s="610"/>
      <c r="EB295" s="610"/>
      <c r="EC295" s="610"/>
      <c r="ED295" s="610"/>
      <c r="EE295" s="610"/>
      <c r="EF295" s="610"/>
      <c r="EG295" s="610"/>
      <c r="EH295" s="610"/>
      <c r="EI295" s="610"/>
      <c r="EJ295" s="610"/>
      <c r="EK295" s="610"/>
      <c r="EL295" s="610"/>
      <c r="EM295" s="610"/>
      <c r="EN295" s="610"/>
      <c r="EO295" s="610"/>
      <c r="EP295" s="610"/>
      <c r="EQ295" s="610"/>
      <c r="ER295" s="610"/>
      <c r="ES295" s="610"/>
      <c r="ET295" s="610"/>
      <c r="EU295" s="610"/>
      <c r="EV295" s="610"/>
      <c r="EW295" s="610"/>
      <c r="EX295" s="610"/>
      <c r="EY295" s="610"/>
      <c r="EZ295" s="610"/>
      <c r="FA295" s="610"/>
      <c r="FB295" s="610"/>
      <c r="FC295" s="610"/>
      <c r="FD295" s="610"/>
      <c r="FE295" s="610"/>
      <c r="FF295" s="610"/>
      <c r="FG295" s="610"/>
      <c r="FH295" s="610"/>
      <c r="FI295" s="610"/>
      <c r="FJ295" s="610"/>
      <c r="FK295" s="610"/>
      <c r="FL295" s="610"/>
      <c r="FM295" s="610"/>
      <c r="FN295" s="610"/>
      <c r="FO295" s="610"/>
      <c r="FP295" s="610"/>
      <c r="FQ295" s="610"/>
      <c r="FR295" s="610"/>
      <c r="FS295" s="610"/>
      <c r="FT295" s="610"/>
      <c r="FU295" s="610"/>
      <c r="FV295" s="610"/>
      <c r="FW295" s="610"/>
      <c r="FX295" s="610"/>
      <c r="FY295" s="610"/>
      <c r="FZ295" s="610"/>
      <c r="GA295" s="610"/>
      <c r="GB295" s="610"/>
      <c r="GC295" s="610"/>
      <c r="GD295" s="610"/>
      <c r="GE295" s="610"/>
      <c r="GF295" s="610"/>
      <c r="GG295" s="610"/>
      <c r="GH295" s="610"/>
      <c r="GI295" s="610"/>
    </row>
    <row r="296" spans="1:191" s="562" customFormat="1" ht="52.5" customHeight="1" x14ac:dyDescent="0.2">
      <c r="A296" s="480">
        <v>124</v>
      </c>
      <c r="B296" s="430" t="s">
        <v>106</v>
      </c>
      <c r="C296" s="430" t="s">
        <v>659</v>
      </c>
      <c r="D296" s="430" t="s">
        <v>1248</v>
      </c>
      <c r="E296" s="516">
        <f t="shared" si="45"/>
        <v>0.08</v>
      </c>
      <c r="F296" s="513"/>
      <c r="G296" s="432"/>
      <c r="H296" s="432"/>
      <c r="I296" s="513">
        <v>0.08</v>
      </c>
      <c r="J296" s="740"/>
      <c r="K296" s="740"/>
      <c r="L296" s="575"/>
      <c r="M296" s="575"/>
      <c r="N296" s="575"/>
      <c r="O296" s="575"/>
      <c r="P296" s="575"/>
      <c r="Q296" s="575"/>
      <c r="R296" s="575"/>
      <c r="S296" s="575"/>
      <c r="T296" s="575"/>
      <c r="U296" s="575"/>
      <c r="V296" s="575"/>
      <c r="W296" s="575"/>
      <c r="X296" s="575"/>
      <c r="Y296" s="575"/>
      <c r="Z296" s="489"/>
      <c r="AA296" s="489"/>
      <c r="AB296" s="489"/>
      <c r="AC296" s="575"/>
      <c r="AD296" s="575"/>
      <c r="AE296" s="575"/>
      <c r="AF296" s="575"/>
      <c r="AG296" s="575"/>
      <c r="AH296" s="575"/>
      <c r="AI296" s="575"/>
      <c r="AJ296" s="575"/>
      <c r="AK296" s="575"/>
      <c r="AL296" s="575"/>
      <c r="AM296" s="575"/>
      <c r="AN296" s="575"/>
      <c r="AO296" s="575"/>
      <c r="AP296" s="575"/>
      <c r="AQ296" s="575"/>
      <c r="AR296" s="575"/>
      <c r="AS296" s="575"/>
      <c r="AT296" s="575"/>
      <c r="AU296" s="575"/>
      <c r="AV296" s="695"/>
      <c r="AW296" s="610"/>
      <c r="AX296" s="464"/>
      <c r="AY296" s="610"/>
      <c r="AZ296" s="464"/>
      <c r="BA296" s="464"/>
      <c r="BB296" s="610"/>
      <c r="BC296" s="610"/>
      <c r="BD296" s="610"/>
      <c r="BE296" s="610"/>
      <c r="BF296" s="610"/>
      <c r="BG296" s="610"/>
      <c r="BH296" s="610"/>
      <c r="BI296" s="610"/>
      <c r="BJ296" s="610"/>
      <c r="BK296" s="610"/>
      <c r="BL296" s="610"/>
      <c r="BM296" s="610"/>
      <c r="BN296" s="610"/>
      <c r="BO296" s="610"/>
      <c r="BP296" s="610"/>
      <c r="BQ296" s="610"/>
      <c r="BR296" s="610"/>
      <c r="BS296" s="610"/>
      <c r="BT296" s="610"/>
      <c r="BU296" s="610"/>
      <c r="BV296" s="610"/>
      <c r="BW296" s="610"/>
      <c r="BX296" s="610"/>
      <c r="BY296" s="610"/>
      <c r="BZ296" s="610"/>
      <c r="CA296" s="610"/>
      <c r="CB296" s="610"/>
      <c r="CC296" s="610"/>
      <c r="CD296" s="610"/>
      <c r="CE296" s="610"/>
      <c r="CF296" s="610"/>
      <c r="CG296" s="610"/>
      <c r="CH296" s="610"/>
      <c r="CI296" s="610"/>
      <c r="CJ296" s="610"/>
      <c r="CK296" s="610"/>
      <c r="CL296" s="610"/>
      <c r="CM296" s="610"/>
      <c r="CN296" s="610"/>
      <c r="CO296" s="610"/>
      <c r="CP296" s="610"/>
      <c r="CQ296" s="610"/>
      <c r="CR296" s="610"/>
      <c r="CS296" s="610"/>
      <c r="CT296" s="610"/>
      <c r="CU296" s="610"/>
      <c r="CV296" s="610"/>
      <c r="CW296" s="610"/>
      <c r="CX296" s="610"/>
      <c r="CY296" s="610"/>
      <c r="CZ296" s="610"/>
      <c r="DA296" s="610"/>
      <c r="DB296" s="610"/>
      <c r="DC296" s="610"/>
      <c r="DD296" s="610"/>
      <c r="DE296" s="610"/>
      <c r="DF296" s="610"/>
      <c r="DG296" s="610"/>
      <c r="DH296" s="610"/>
      <c r="DI296" s="610"/>
      <c r="DJ296" s="610"/>
      <c r="DK296" s="610"/>
      <c r="DL296" s="610"/>
      <c r="DM296" s="610"/>
      <c r="DN296" s="610"/>
      <c r="DO296" s="610"/>
      <c r="DP296" s="610"/>
      <c r="DQ296" s="610"/>
      <c r="DR296" s="610"/>
      <c r="DS296" s="610"/>
      <c r="DT296" s="610"/>
      <c r="DU296" s="610"/>
      <c r="DV296" s="610"/>
      <c r="DW296" s="610"/>
      <c r="DX296" s="610"/>
      <c r="DY296" s="610"/>
      <c r="DZ296" s="610"/>
      <c r="EA296" s="610"/>
      <c r="EB296" s="610"/>
      <c r="EC296" s="610"/>
      <c r="ED296" s="610"/>
      <c r="EE296" s="610"/>
      <c r="EF296" s="610"/>
      <c r="EG296" s="610"/>
      <c r="EH296" s="610"/>
      <c r="EI296" s="610"/>
      <c r="EJ296" s="610"/>
      <c r="EK296" s="610"/>
      <c r="EL296" s="610"/>
      <c r="EM296" s="610"/>
      <c r="EN296" s="610"/>
      <c r="EO296" s="610"/>
      <c r="EP296" s="610"/>
      <c r="EQ296" s="610"/>
      <c r="ER296" s="610"/>
      <c r="ES296" s="610"/>
      <c r="ET296" s="610"/>
      <c r="EU296" s="610"/>
      <c r="EV296" s="610"/>
      <c r="EW296" s="610"/>
      <c r="EX296" s="610"/>
      <c r="EY296" s="610"/>
      <c r="EZ296" s="610"/>
      <c r="FA296" s="610"/>
      <c r="FB296" s="610"/>
      <c r="FC296" s="610"/>
      <c r="FD296" s="610"/>
      <c r="FE296" s="610"/>
      <c r="FF296" s="610"/>
      <c r="FG296" s="610"/>
      <c r="FH296" s="610"/>
      <c r="FI296" s="610"/>
      <c r="FJ296" s="610"/>
      <c r="FK296" s="610"/>
      <c r="FL296" s="610"/>
      <c r="FM296" s="610"/>
      <c r="FN296" s="610"/>
      <c r="FO296" s="610"/>
      <c r="FP296" s="610"/>
      <c r="FQ296" s="610"/>
      <c r="FR296" s="610"/>
      <c r="FS296" s="610"/>
      <c r="FT296" s="610"/>
      <c r="FU296" s="610"/>
      <c r="FV296" s="610"/>
      <c r="FW296" s="610"/>
      <c r="FX296" s="610"/>
      <c r="FY296" s="610"/>
      <c r="FZ296" s="610"/>
      <c r="GA296" s="610"/>
      <c r="GB296" s="610"/>
      <c r="GC296" s="610"/>
      <c r="GD296" s="610"/>
      <c r="GE296" s="610"/>
      <c r="GF296" s="610"/>
      <c r="GG296" s="610"/>
      <c r="GH296" s="610"/>
      <c r="GI296" s="610"/>
    </row>
    <row r="297" spans="1:191" s="562" customFormat="1" ht="36" x14ac:dyDescent="0.2">
      <c r="A297" s="480">
        <v>125</v>
      </c>
      <c r="B297" s="430" t="s">
        <v>1318</v>
      </c>
      <c r="C297" s="430" t="s">
        <v>1317</v>
      </c>
      <c r="D297" s="432" t="s">
        <v>1248</v>
      </c>
      <c r="E297" s="516">
        <f>F297+G297+H297+I297</f>
        <v>2</v>
      </c>
      <c r="F297" s="513"/>
      <c r="G297" s="513"/>
      <c r="H297" s="513"/>
      <c r="I297" s="513">
        <v>2</v>
      </c>
      <c r="J297" s="740"/>
      <c r="K297" s="740"/>
      <c r="L297" s="494"/>
      <c r="M297" s="494"/>
      <c r="N297" s="459"/>
      <c r="O297" s="459"/>
      <c r="S297" s="494"/>
      <c r="T297" s="494"/>
      <c r="U297" s="494"/>
      <c r="V297" s="494"/>
      <c r="W297" s="494"/>
      <c r="X297" s="494"/>
      <c r="Y297" s="494"/>
      <c r="Z297" s="489"/>
      <c r="AA297" s="489"/>
      <c r="AB297" s="489"/>
      <c r="AC297" s="494"/>
      <c r="AD297" s="494"/>
      <c r="AE297" s="494"/>
      <c r="AF297" s="494"/>
      <c r="AG297" s="494"/>
      <c r="AH297" s="494"/>
      <c r="AI297" s="494"/>
      <c r="AJ297" s="494"/>
      <c r="AK297" s="494"/>
      <c r="AL297" s="494"/>
      <c r="AM297" s="494"/>
      <c r="AN297" s="494"/>
      <c r="AO297" s="494"/>
      <c r="AP297" s="494"/>
      <c r="AQ297" s="494"/>
      <c r="AR297" s="494"/>
      <c r="AS297" s="494"/>
      <c r="AT297" s="494"/>
      <c r="AU297" s="494"/>
      <c r="AV297" s="679"/>
      <c r="AW297" s="605"/>
      <c r="AX297" s="464"/>
      <c r="AY297" s="459"/>
      <c r="AZ297" s="464">
        <f t="shared" si="47"/>
        <v>2</v>
      </c>
      <c r="BA297" s="464">
        <f t="shared" ref="BA297:BA307" si="48">E297-AZ297</f>
        <v>0</v>
      </c>
      <c r="BB297" s="459"/>
      <c r="BC297" s="459"/>
      <c r="BD297" s="459"/>
      <c r="BE297" s="459"/>
      <c r="BF297" s="459"/>
      <c r="BG297" s="459"/>
      <c r="BH297" s="459"/>
      <c r="BI297" s="459"/>
    </row>
    <row r="298" spans="1:191" s="562" customFormat="1" ht="35.25" customHeight="1" x14ac:dyDescent="0.2">
      <c r="A298" s="481" t="s">
        <v>1268</v>
      </c>
      <c r="B298" s="444" t="s">
        <v>438</v>
      </c>
      <c r="C298" s="437"/>
      <c r="D298" s="437"/>
      <c r="E298" s="516">
        <f>SUM(E299:E300)</f>
        <v>0.33999999999999997</v>
      </c>
      <c r="F298" s="516">
        <f>SUM(F299:F300)</f>
        <v>0</v>
      </c>
      <c r="G298" s="516">
        <f>SUM(G299:G300)</f>
        <v>0</v>
      </c>
      <c r="H298" s="516">
        <f>SUM(H299:H300)</f>
        <v>0</v>
      </c>
      <c r="I298" s="516">
        <f>SUM(I299:I300)</f>
        <v>0.33999999999999997</v>
      </c>
      <c r="J298" s="739"/>
      <c r="K298" s="739"/>
      <c r="L298" s="473"/>
      <c r="M298" s="428"/>
      <c r="N298" s="428"/>
      <c r="O298" s="428"/>
      <c r="P298" s="428"/>
      <c r="Q298" s="428"/>
      <c r="R298" s="428"/>
      <c r="S298" s="428"/>
      <c r="T298" s="428"/>
      <c r="U298" s="428"/>
      <c r="V298" s="428"/>
      <c r="W298" s="428"/>
      <c r="X298" s="428"/>
      <c r="Y298" s="428"/>
      <c r="Z298" s="485"/>
      <c r="AA298" s="485"/>
      <c r="AB298" s="485"/>
      <c r="AC298" s="428"/>
      <c r="AD298" s="428"/>
      <c r="AE298" s="428"/>
      <c r="AF298" s="428"/>
      <c r="AG298" s="428"/>
      <c r="AH298" s="428"/>
      <c r="AI298" s="428"/>
      <c r="AJ298" s="428"/>
      <c r="AK298" s="428"/>
      <c r="AL298" s="428"/>
      <c r="AM298" s="428"/>
      <c r="AN298" s="428"/>
      <c r="AO298" s="428"/>
      <c r="AP298" s="428"/>
      <c r="AQ298" s="428"/>
      <c r="AR298" s="428"/>
      <c r="AS298" s="428"/>
      <c r="AT298" s="428"/>
      <c r="AU298" s="428"/>
      <c r="AV298" s="625"/>
      <c r="AX298" s="464">
        <f t="shared" si="39"/>
        <v>0</v>
      </c>
      <c r="AZ298" s="464">
        <f t="shared" si="47"/>
        <v>0.33999999999999997</v>
      </c>
      <c r="BA298" s="464">
        <f t="shared" si="48"/>
        <v>0</v>
      </c>
    </row>
    <row r="299" spans="1:191" s="557" customFormat="1" ht="36" x14ac:dyDescent="0.2">
      <c r="A299" s="457">
        <v>126</v>
      </c>
      <c r="B299" s="430" t="s">
        <v>213</v>
      </c>
      <c r="C299" s="430" t="s">
        <v>276</v>
      </c>
      <c r="D299" s="430" t="s">
        <v>1314</v>
      </c>
      <c r="E299" s="516">
        <f>I299</f>
        <v>0.25</v>
      </c>
      <c r="F299" s="513">
        <v>0</v>
      </c>
      <c r="G299" s="513"/>
      <c r="H299" s="513"/>
      <c r="I299" s="513">
        <f>SUM(L299:AV299)</f>
        <v>0.25</v>
      </c>
      <c r="J299" s="689"/>
      <c r="K299" s="689"/>
      <c r="L299" s="536"/>
      <c r="M299" s="537"/>
      <c r="N299" s="537"/>
      <c r="O299" s="537"/>
      <c r="P299" s="537"/>
      <c r="Q299" s="537"/>
      <c r="R299" s="537"/>
      <c r="S299" s="537"/>
      <c r="T299" s="537"/>
      <c r="U299" s="537"/>
      <c r="W299" s="537"/>
      <c r="X299" s="537"/>
      <c r="Z299" s="485">
        <v>0</v>
      </c>
      <c r="AA299" s="489"/>
      <c r="AB299" s="489"/>
      <c r="AD299" s="537"/>
      <c r="AE299" s="537"/>
      <c r="AF299" s="537"/>
      <c r="AG299" s="537"/>
      <c r="AH299" s="537"/>
      <c r="AI299" s="537"/>
      <c r="AJ299" s="537"/>
      <c r="AK299" s="537"/>
      <c r="AL299" s="537"/>
      <c r="AM299" s="537"/>
      <c r="AO299" s="537"/>
      <c r="AP299" s="537"/>
      <c r="AQ299" s="537"/>
      <c r="AR299" s="537"/>
      <c r="AS299" s="537"/>
      <c r="AT299" s="537">
        <v>0.25</v>
      </c>
      <c r="AU299" s="537"/>
      <c r="AV299" s="559"/>
      <c r="AX299" s="464">
        <f t="shared" si="39"/>
        <v>0</v>
      </c>
      <c r="AZ299" s="464">
        <f t="shared" si="47"/>
        <v>0.25</v>
      </c>
      <c r="BA299" s="464">
        <f t="shared" si="48"/>
        <v>0</v>
      </c>
    </row>
    <row r="300" spans="1:191" s="557" customFormat="1" ht="36" x14ac:dyDescent="0.2">
      <c r="A300" s="457">
        <v>127</v>
      </c>
      <c r="B300" s="430" t="s">
        <v>152</v>
      </c>
      <c r="C300" s="431" t="s">
        <v>272</v>
      </c>
      <c r="D300" s="430" t="s">
        <v>1314</v>
      </c>
      <c r="E300" s="516">
        <f>I300</f>
        <v>0.09</v>
      </c>
      <c r="F300" s="513"/>
      <c r="G300" s="513"/>
      <c r="H300" s="513"/>
      <c r="I300" s="513">
        <v>0.09</v>
      </c>
      <c r="J300" s="689"/>
      <c r="K300" s="689"/>
      <c r="L300" s="536"/>
      <c r="M300" s="537"/>
      <c r="N300" s="537"/>
      <c r="O300" s="537"/>
      <c r="P300" s="537"/>
      <c r="Q300" s="537"/>
      <c r="R300" s="537"/>
      <c r="S300" s="537"/>
      <c r="T300" s="537"/>
      <c r="U300" s="537"/>
      <c r="W300" s="537"/>
      <c r="X300" s="537"/>
      <c r="Z300" s="485"/>
      <c r="AA300" s="489"/>
      <c r="AB300" s="489"/>
      <c r="AD300" s="537"/>
      <c r="AE300" s="537"/>
      <c r="AF300" s="537"/>
      <c r="AG300" s="537"/>
      <c r="AH300" s="537"/>
      <c r="AI300" s="537"/>
      <c r="AJ300" s="537"/>
      <c r="AK300" s="537"/>
      <c r="AL300" s="537"/>
      <c r="AM300" s="537"/>
      <c r="AO300" s="537"/>
      <c r="AP300" s="537"/>
      <c r="AQ300" s="537"/>
      <c r="AR300" s="537"/>
      <c r="AS300" s="537"/>
      <c r="AT300" s="537"/>
      <c r="AU300" s="537"/>
      <c r="AV300" s="559"/>
      <c r="AW300" s="557">
        <v>53</v>
      </c>
      <c r="AX300" s="464">
        <f t="shared" si="39"/>
        <v>0</v>
      </c>
      <c r="AZ300" s="464">
        <f t="shared" si="47"/>
        <v>0.09</v>
      </c>
      <c r="BA300" s="464">
        <f t="shared" si="48"/>
        <v>0</v>
      </c>
    </row>
    <row r="301" spans="1:191" s="562" customFormat="1" x14ac:dyDescent="0.2">
      <c r="A301" s="445" t="s">
        <v>1269</v>
      </c>
      <c r="B301" s="444" t="s">
        <v>480</v>
      </c>
      <c r="C301" s="437"/>
      <c r="D301" s="437"/>
      <c r="E301" s="516">
        <f>SUM(E302:E303)</f>
        <v>10.7</v>
      </c>
      <c r="F301" s="516">
        <f>SUM(F302:F303)</f>
        <v>0</v>
      </c>
      <c r="G301" s="516">
        <f>SUM(G302:G303)</f>
        <v>0</v>
      </c>
      <c r="H301" s="516">
        <f>SUM(H302:H303)</f>
        <v>0</v>
      </c>
      <c r="I301" s="516">
        <f>SUM(I302:I303)</f>
        <v>10.7</v>
      </c>
      <c r="J301" s="739"/>
      <c r="K301" s="739"/>
      <c r="L301" s="474"/>
      <c r="M301" s="439"/>
      <c r="N301" s="439"/>
      <c r="O301" s="439"/>
      <c r="P301" s="439"/>
      <c r="Q301" s="439"/>
      <c r="R301" s="439"/>
      <c r="S301" s="439"/>
      <c r="T301" s="439"/>
      <c r="U301" s="439"/>
      <c r="V301" s="439"/>
      <c r="W301" s="439"/>
      <c r="X301" s="439"/>
      <c r="Y301" s="439"/>
      <c r="Z301" s="485"/>
      <c r="AA301" s="485"/>
      <c r="AB301" s="485"/>
      <c r="AC301" s="453"/>
      <c r="AD301" s="453"/>
      <c r="AE301" s="453"/>
      <c r="AF301" s="439"/>
      <c r="AG301" s="439"/>
      <c r="AH301" s="439"/>
      <c r="AI301" s="439"/>
      <c r="AJ301" s="439"/>
      <c r="AK301" s="439"/>
      <c r="AL301" s="439"/>
      <c r="AM301" s="439"/>
      <c r="AN301" s="439"/>
      <c r="AO301" s="439"/>
      <c r="AP301" s="439"/>
      <c r="AQ301" s="439"/>
      <c r="AR301" s="439"/>
      <c r="AS301" s="439"/>
      <c r="AT301" s="439"/>
      <c r="AU301" s="439"/>
      <c r="AV301" s="634"/>
      <c r="AX301" s="464">
        <f t="shared" si="39"/>
        <v>0</v>
      </c>
      <c r="AZ301" s="464">
        <f t="shared" si="47"/>
        <v>10.7</v>
      </c>
      <c r="BA301" s="464">
        <f t="shared" si="48"/>
        <v>0</v>
      </c>
    </row>
    <row r="302" spans="1:191" s="562" customFormat="1" ht="42.75" customHeight="1" x14ac:dyDescent="0.2">
      <c r="A302" s="446" t="s">
        <v>232</v>
      </c>
      <c r="B302" s="437" t="s">
        <v>249</v>
      </c>
      <c r="C302" s="437" t="s">
        <v>1313</v>
      </c>
      <c r="D302" s="437" t="s">
        <v>1244</v>
      </c>
      <c r="E302" s="516">
        <f>F302+G302+H302+I302</f>
        <v>7.1</v>
      </c>
      <c r="F302" s="516"/>
      <c r="G302" s="516"/>
      <c r="H302" s="516"/>
      <c r="I302" s="515">
        <v>7.1</v>
      </c>
      <c r="J302" s="735"/>
      <c r="K302" s="735"/>
      <c r="L302" s="474"/>
      <c r="M302" s="439"/>
      <c r="N302" s="439"/>
      <c r="O302" s="439"/>
      <c r="P302" s="439"/>
      <c r="Q302" s="439"/>
      <c r="R302" s="439"/>
      <c r="S302" s="439"/>
      <c r="T302" s="439"/>
      <c r="U302" s="439"/>
      <c r="V302" s="439"/>
      <c r="W302" s="439"/>
      <c r="X302" s="439"/>
      <c r="Y302" s="439"/>
      <c r="Z302" s="485"/>
      <c r="AA302" s="485"/>
      <c r="AB302" s="485"/>
      <c r="AC302" s="453"/>
      <c r="AD302" s="453"/>
      <c r="AE302" s="453"/>
      <c r="AF302" s="439"/>
      <c r="AG302" s="439"/>
      <c r="AH302" s="439"/>
      <c r="AI302" s="439"/>
      <c r="AJ302" s="439"/>
      <c r="AK302" s="439"/>
      <c r="AL302" s="439"/>
      <c r="AM302" s="439"/>
      <c r="AN302" s="439"/>
      <c r="AO302" s="439"/>
      <c r="AP302" s="439"/>
      <c r="AQ302" s="439"/>
      <c r="AR302" s="439"/>
      <c r="AS302" s="439"/>
      <c r="AT302" s="439"/>
      <c r="AU302" s="439"/>
      <c r="AV302" s="634"/>
      <c r="AX302" s="464">
        <f t="shared" si="39"/>
        <v>0</v>
      </c>
      <c r="AZ302" s="464">
        <f t="shared" si="47"/>
        <v>7.1</v>
      </c>
      <c r="BA302" s="464">
        <f t="shared" si="48"/>
        <v>0</v>
      </c>
    </row>
    <row r="303" spans="1:191" s="562" customFormat="1" ht="60.75" customHeight="1" x14ac:dyDescent="0.2">
      <c r="A303" s="451">
        <v>129</v>
      </c>
      <c r="B303" s="430" t="s">
        <v>47</v>
      </c>
      <c r="C303" s="430" t="s">
        <v>500</v>
      </c>
      <c r="D303" s="430" t="s">
        <v>1249</v>
      </c>
      <c r="E303" s="516">
        <f>I303</f>
        <v>3.6</v>
      </c>
      <c r="F303" s="513">
        <v>0</v>
      </c>
      <c r="G303" s="515"/>
      <c r="H303" s="515"/>
      <c r="I303" s="513">
        <f>SUM(L303:AV303)</f>
        <v>3.6</v>
      </c>
      <c r="J303" s="689"/>
      <c r="K303" s="689">
        <v>57</v>
      </c>
      <c r="L303" s="455"/>
      <c r="M303" s="440"/>
      <c r="N303" s="440">
        <v>3.6</v>
      </c>
      <c r="O303" s="440"/>
      <c r="P303" s="440"/>
      <c r="Q303" s="440"/>
      <c r="R303" s="440"/>
      <c r="S303" s="440"/>
      <c r="T303" s="440"/>
      <c r="U303" s="440"/>
      <c r="V303" s="440"/>
      <c r="W303" s="440"/>
      <c r="X303" s="440"/>
      <c r="Y303" s="440"/>
      <c r="Z303" s="485">
        <v>0</v>
      </c>
      <c r="AA303" s="485"/>
      <c r="AB303" s="485"/>
      <c r="AC303" s="440"/>
      <c r="AD303" s="440"/>
      <c r="AE303" s="440"/>
      <c r="AF303" s="440"/>
      <c r="AG303" s="440"/>
      <c r="AH303" s="440"/>
      <c r="AI303" s="440"/>
      <c r="AJ303" s="440"/>
      <c r="AK303" s="440"/>
      <c r="AL303" s="440"/>
      <c r="AM303" s="440"/>
      <c r="AN303" s="440"/>
      <c r="AO303" s="440"/>
      <c r="AP303" s="440"/>
      <c r="AQ303" s="440"/>
      <c r="AR303" s="440"/>
      <c r="AS303" s="440"/>
      <c r="AT303" s="440"/>
      <c r="AU303" s="440"/>
      <c r="AV303" s="636"/>
      <c r="AW303" s="562">
        <v>54</v>
      </c>
      <c r="AX303" s="464">
        <f t="shared" si="39"/>
        <v>0</v>
      </c>
      <c r="AZ303" s="464">
        <f t="shared" si="47"/>
        <v>3.6</v>
      </c>
      <c r="BA303" s="464">
        <f t="shared" si="48"/>
        <v>0</v>
      </c>
    </row>
    <row r="304" spans="1:191" s="562" customFormat="1" ht="29.25" customHeight="1" x14ac:dyDescent="0.2">
      <c r="A304" s="481" t="s">
        <v>1270</v>
      </c>
      <c r="B304" s="444" t="s">
        <v>262</v>
      </c>
      <c r="C304" s="437"/>
      <c r="D304" s="437"/>
      <c r="E304" s="516">
        <f>E305</f>
        <v>5.5</v>
      </c>
      <c r="F304" s="516">
        <f>F305</f>
        <v>0</v>
      </c>
      <c r="G304" s="516">
        <f>G305</f>
        <v>0</v>
      </c>
      <c r="H304" s="516">
        <f>H305</f>
        <v>0</v>
      </c>
      <c r="I304" s="516">
        <f>I305</f>
        <v>5.5</v>
      </c>
      <c r="J304" s="739"/>
      <c r="K304" s="739"/>
      <c r="L304" s="473"/>
      <c r="M304" s="428"/>
      <c r="N304" s="428"/>
      <c r="O304" s="428"/>
      <c r="P304" s="428"/>
      <c r="Q304" s="428"/>
      <c r="R304" s="428"/>
      <c r="S304" s="428"/>
      <c r="T304" s="428"/>
      <c r="U304" s="428"/>
      <c r="V304" s="428"/>
      <c r="W304" s="428"/>
      <c r="X304" s="428"/>
      <c r="Y304" s="428"/>
      <c r="Z304" s="485"/>
      <c r="AA304" s="485"/>
      <c r="AB304" s="485"/>
      <c r="AC304" s="428"/>
      <c r="AD304" s="428"/>
      <c r="AE304" s="428"/>
      <c r="AF304" s="428"/>
      <c r="AG304" s="428"/>
      <c r="AH304" s="428"/>
      <c r="AI304" s="428"/>
      <c r="AJ304" s="428"/>
      <c r="AK304" s="428"/>
      <c r="AL304" s="428"/>
      <c r="AM304" s="428"/>
      <c r="AN304" s="428"/>
      <c r="AO304" s="428"/>
      <c r="AP304" s="428"/>
      <c r="AQ304" s="428"/>
      <c r="AR304" s="428"/>
      <c r="AS304" s="428"/>
      <c r="AT304" s="428"/>
      <c r="AU304" s="428"/>
      <c r="AV304" s="625"/>
      <c r="AZ304" s="464">
        <f t="shared" si="47"/>
        <v>5.5</v>
      </c>
      <c r="BA304" s="464">
        <f t="shared" si="48"/>
        <v>0</v>
      </c>
    </row>
    <row r="305" spans="1:53" s="562" customFormat="1" ht="40.5" customHeight="1" x14ac:dyDescent="0.2">
      <c r="A305" s="457">
        <v>130</v>
      </c>
      <c r="B305" s="437" t="s">
        <v>230</v>
      </c>
      <c r="C305" s="437" t="s">
        <v>1354</v>
      </c>
      <c r="D305" s="437" t="s">
        <v>1245</v>
      </c>
      <c r="E305" s="515">
        <v>5.5</v>
      </c>
      <c r="F305" s="515"/>
      <c r="G305" s="515"/>
      <c r="H305" s="515"/>
      <c r="I305" s="515">
        <v>5.5</v>
      </c>
      <c r="J305" s="746">
        <v>8</v>
      </c>
      <c r="K305" s="746"/>
      <c r="L305" s="473"/>
      <c r="M305" s="428"/>
      <c r="N305" s="428"/>
      <c r="O305" s="428"/>
      <c r="P305" s="428"/>
      <c r="Q305" s="428"/>
      <c r="R305" s="428"/>
      <c r="S305" s="428"/>
      <c r="T305" s="428"/>
      <c r="U305" s="428"/>
      <c r="V305" s="428"/>
      <c r="W305" s="428"/>
      <c r="X305" s="428"/>
      <c r="Y305" s="428"/>
      <c r="Z305" s="485"/>
      <c r="AA305" s="485"/>
      <c r="AB305" s="485"/>
      <c r="AC305" s="428"/>
      <c r="AD305" s="428"/>
      <c r="AE305" s="428"/>
      <c r="AF305" s="428"/>
      <c r="AG305" s="428"/>
      <c r="AH305" s="428"/>
      <c r="AI305" s="428"/>
      <c r="AJ305" s="428"/>
      <c r="AK305" s="428"/>
      <c r="AL305" s="428"/>
      <c r="AM305" s="428"/>
      <c r="AN305" s="428"/>
      <c r="AO305" s="428"/>
      <c r="AP305" s="428"/>
      <c r="AQ305" s="428"/>
      <c r="AR305" s="428"/>
      <c r="AS305" s="428"/>
      <c r="AT305" s="428"/>
      <c r="AU305" s="428"/>
      <c r="AV305" s="625"/>
      <c r="AZ305" s="464"/>
      <c r="BA305" s="464"/>
    </row>
    <row r="306" spans="1:53" s="572" customFormat="1" ht="19.5" customHeight="1" x14ac:dyDescent="0.2">
      <c r="A306" s="682" t="s">
        <v>229</v>
      </c>
      <c r="B306" s="681" t="s">
        <v>89</v>
      </c>
      <c r="C306" s="681"/>
      <c r="D306" s="681"/>
      <c r="E306" s="516">
        <f>E307</f>
        <v>5</v>
      </c>
      <c r="F306" s="516">
        <f>F307</f>
        <v>0</v>
      </c>
      <c r="G306" s="516">
        <f>G307</f>
        <v>0</v>
      </c>
      <c r="H306" s="516">
        <f>H307</f>
        <v>0</v>
      </c>
      <c r="I306" s="516">
        <f>I307</f>
        <v>5</v>
      </c>
      <c r="J306" s="739"/>
      <c r="K306" s="739"/>
      <c r="L306" s="472"/>
      <c r="M306" s="441"/>
      <c r="N306" s="441"/>
      <c r="O306" s="441"/>
      <c r="P306" s="441"/>
      <c r="Q306" s="441"/>
      <c r="R306" s="441"/>
      <c r="S306" s="441"/>
      <c r="T306" s="441"/>
      <c r="U306" s="441"/>
      <c r="V306" s="441"/>
      <c r="W306" s="441"/>
      <c r="X306" s="441"/>
      <c r="Y306" s="441"/>
      <c r="Z306" s="485"/>
      <c r="AA306" s="485"/>
      <c r="AB306" s="485"/>
      <c r="AC306" s="441"/>
      <c r="AD306" s="441"/>
      <c r="AE306" s="441"/>
      <c r="AF306" s="441"/>
      <c r="AG306" s="441"/>
      <c r="AH306" s="441"/>
      <c r="AI306" s="441"/>
      <c r="AJ306" s="441"/>
      <c r="AK306" s="441"/>
      <c r="AL306" s="441"/>
      <c r="AM306" s="441"/>
      <c r="AN306" s="441"/>
      <c r="AO306" s="441"/>
      <c r="AP306" s="441"/>
      <c r="AQ306" s="441"/>
      <c r="AR306" s="441"/>
      <c r="AS306" s="441"/>
      <c r="AT306" s="441"/>
      <c r="AU306" s="441"/>
      <c r="AV306" s="691"/>
      <c r="AX306" s="580"/>
      <c r="AZ306" s="464">
        <f t="shared" si="47"/>
        <v>5</v>
      </c>
      <c r="BA306" s="464">
        <f t="shared" si="48"/>
        <v>0</v>
      </c>
    </row>
    <row r="307" spans="1:53" s="562" customFormat="1" ht="42" customHeight="1" x14ac:dyDescent="0.2">
      <c r="A307" s="451">
        <v>131</v>
      </c>
      <c r="B307" s="430" t="s">
        <v>90</v>
      </c>
      <c r="C307" s="430" t="s">
        <v>91</v>
      </c>
      <c r="D307" s="430" t="s">
        <v>1249</v>
      </c>
      <c r="E307" s="515">
        <v>5</v>
      </c>
      <c r="F307" s="513"/>
      <c r="G307" s="515"/>
      <c r="H307" s="515"/>
      <c r="I307" s="513">
        <v>5</v>
      </c>
      <c r="J307" s="689"/>
      <c r="K307" s="689"/>
      <c r="L307" s="455"/>
      <c r="M307" s="440"/>
      <c r="N307" s="440"/>
      <c r="O307" s="440"/>
      <c r="P307" s="440"/>
      <c r="Q307" s="440"/>
      <c r="R307" s="440"/>
      <c r="S307" s="440"/>
      <c r="T307" s="440"/>
      <c r="U307" s="440"/>
      <c r="V307" s="440"/>
      <c r="W307" s="440"/>
      <c r="X307" s="440"/>
      <c r="Y307" s="440"/>
      <c r="Z307" s="485"/>
      <c r="AA307" s="485"/>
      <c r="AB307" s="485"/>
      <c r="AC307" s="440"/>
      <c r="AD307" s="440"/>
      <c r="AE307" s="440"/>
      <c r="AF307" s="440"/>
      <c r="AG307" s="440"/>
      <c r="AH307" s="440"/>
      <c r="AI307" s="440"/>
      <c r="AJ307" s="440"/>
      <c r="AK307" s="440"/>
      <c r="AL307" s="440"/>
      <c r="AM307" s="440"/>
      <c r="AN307" s="440"/>
      <c r="AO307" s="440"/>
      <c r="AP307" s="440"/>
      <c r="AQ307" s="440"/>
      <c r="AR307" s="440"/>
      <c r="AS307" s="440"/>
      <c r="AT307" s="440"/>
      <c r="AU307" s="440"/>
      <c r="AV307" s="636"/>
      <c r="AX307" s="464"/>
      <c r="AZ307" s="464">
        <f t="shared" si="47"/>
        <v>5</v>
      </c>
      <c r="BA307" s="464">
        <f t="shared" si="48"/>
        <v>0</v>
      </c>
    </row>
    <row r="308" spans="1:53" ht="18.75" customHeight="1" x14ac:dyDescent="0.2">
      <c r="A308" s="753" t="s">
        <v>246</v>
      </c>
      <c r="B308" s="754"/>
      <c r="C308" s="754"/>
      <c r="D308" s="755"/>
      <c r="E308" s="604">
        <f t="shared" ref="E308:AW308" si="49">E7+E157</f>
        <v>1272.8490000000002</v>
      </c>
      <c r="F308" s="604">
        <f t="shared" si="49"/>
        <v>321.40999999999997</v>
      </c>
      <c r="G308" s="604">
        <f t="shared" si="49"/>
        <v>44.96</v>
      </c>
      <c r="H308" s="604">
        <f t="shared" si="49"/>
        <v>0</v>
      </c>
      <c r="I308" s="604">
        <f t="shared" si="49"/>
        <v>906.47900000000004</v>
      </c>
      <c r="J308" s="604"/>
      <c r="K308" s="604"/>
      <c r="L308" s="604">
        <f t="shared" si="49"/>
        <v>0</v>
      </c>
      <c r="M308" s="604">
        <f t="shared" si="49"/>
        <v>0</v>
      </c>
      <c r="N308" s="604">
        <f t="shared" si="49"/>
        <v>2.8</v>
      </c>
      <c r="O308" s="604">
        <f t="shared" si="49"/>
        <v>0</v>
      </c>
      <c r="P308" s="604">
        <f t="shared" si="49"/>
        <v>0</v>
      </c>
      <c r="Q308" s="604">
        <f t="shared" si="49"/>
        <v>0</v>
      </c>
      <c r="R308" s="604">
        <f t="shared" si="49"/>
        <v>0</v>
      </c>
      <c r="S308" s="604">
        <f t="shared" si="49"/>
        <v>0</v>
      </c>
      <c r="T308" s="604">
        <f t="shared" si="49"/>
        <v>0</v>
      </c>
      <c r="U308" s="604">
        <f t="shared" si="49"/>
        <v>0</v>
      </c>
      <c r="V308" s="604">
        <f t="shared" si="49"/>
        <v>0</v>
      </c>
      <c r="W308" s="604">
        <f t="shared" si="49"/>
        <v>0</v>
      </c>
      <c r="X308" s="604">
        <f t="shared" si="49"/>
        <v>0</v>
      </c>
      <c r="Y308" s="604">
        <f t="shared" si="49"/>
        <v>0</v>
      </c>
      <c r="Z308" s="604">
        <f t="shared" si="49"/>
        <v>0.16</v>
      </c>
      <c r="AA308" s="604">
        <f t="shared" si="49"/>
        <v>0</v>
      </c>
      <c r="AB308" s="604">
        <f t="shared" si="49"/>
        <v>0</v>
      </c>
      <c r="AC308" s="604">
        <f t="shared" si="49"/>
        <v>0</v>
      </c>
      <c r="AD308" s="604">
        <f t="shared" si="49"/>
        <v>0</v>
      </c>
      <c r="AE308" s="604">
        <f t="shared" si="49"/>
        <v>0</v>
      </c>
      <c r="AF308" s="604">
        <f t="shared" si="49"/>
        <v>0</v>
      </c>
      <c r="AG308" s="604">
        <f t="shared" si="49"/>
        <v>0</v>
      </c>
      <c r="AH308" s="604">
        <f t="shared" si="49"/>
        <v>0</v>
      </c>
      <c r="AI308" s="604">
        <f t="shared" si="49"/>
        <v>0</v>
      </c>
      <c r="AJ308" s="604">
        <f t="shared" si="49"/>
        <v>0</v>
      </c>
      <c r="AK308" s="604">
        <f t="shared" si="49"/>
        <v>0</v>
      </c>
      <c r="AL308" s="604">
        <f t="shared" si="49"/>
        <v>0</v>
      </c>
      <c r="AM308" s="604">
        <f t="shared" si="49"/>
        <v>0</v>
      </c>
      <c r="AN308" s="604">
        <f t="shared" si="49"/>
        <v>0</v>
      </c>
      <c r="AO308" s="604">
        <f t="shared" si="49"/>
        <v>0</v>
      </c>
      <c r="AP308" s="604">
        <f t="shared" si="49"/>
        <v>0</v>
      </c>
      <c r="AQ308" s="604">
        <f t="shared" si="49"/>
        <v>0</v>
      </c>
      <c r="AR308" s="604">
        <f t="shared" si="49"/>
        <v>0</v>
      </c>
      <c r="AS308" s="604">
        <f t="shared" si="49"/>
        <v>0</v>
      </c>
      <c r="AT308" s="604">
        <f t="shared" si="49"/>
        <v>0</v>
      </c>
      <c r="AU308" s="604">
        <f t="shared" si="49"/>
        <v>0</v>
      </c>
      <c r="AV308" s="604">
        <f t="shared" si="49"/>
        <v>0</v>
      </c>
      <c r="AW308" s="602">
        <f t="shared" si="49"/>
        <v>44</v>
      </c>
      <c r="BA308" s="464" t="e">
        <f>SUM(BA7:BA307)</f>
        <v>#REF!</v>
      </c>
    </row>
    <row r="309" spans="1:53" x14ac:dyDescent="0.2">
      <c r="A309" s="605"/>
      <c r="B309" s="606"/>
      <c r="C309" s="575"/>
      <c r="D309" s="575"/>
      <c r="E309" s="607"/>
      <c r="F309" s="607"/>
      <c r="G309" s="607"/>
      <c r="H309" s="607"/>
      <c r="I309" s="607"/>
      <c r="J309" s="607"/>
      <c r="K309" s="607"/>
      <c r="L309" s="607"/>
      <c r="M309" s="607"/>
      <c r="N309" s="607"/>
      <c r="O309" s="607"/>
      <c r="P309" s="607"/>
      <c r="Q309" s="607"/>
      <c r="R309" s="607"/>
      <c r="S309" s="607"/>
      <c r="T309" s="607"/>
      <c r="U309" s="607"/>
      <c r="V309" s="607"/>
      <c r="W309" s="607"/>
      <c r="X309" s="607"/>
      <c r="Y309" s="607"/>
      <c r="Z309" s="607"/>
      <c r="AA309" s="607"/>
      <c r="AB309" s="607"/>
      <c r="AC309" s="607"/>
      <c r="AD309" s="607"/>
      <c r="AE309" s="607"/>
      <c r="AF309" s="607"/>
      <c r="AG309" s="607"/>
      <c r="AH309" s="607"/>
      <c r="AI309" s="607"/>
      <c r="AJ309" s="607"/>
      <c r="AK309" s="607"/>
      <c r="AL309" s="607"/>
      <c r="AM309" s="607"/>
      <c r="AN309" s="607"/>
      <c r="AO309" s="607"/>
      <c r="AP309" s="607"/>
      <c r="AQ309" s="607"/>
      <c r="AR309" s="607"/>
      <c r="AS309" s="607"/>
      <c r="AT309" s="607"/>
      <c r="AU309" s="607"/>
      <c r="AV309" s="607"/>
      <c r="AW309" s="602"/>
    </row>
    <row r="310" spans="1:53" x14ac:dyDescent="0.2">
      <c r="A310" s="605"/>
      <c r="B310" s="606"/>
      <c r="C310" s="575"/>
      <c r="D310" s="575"/>
      <c r="E310" s="607"/>
      <c r="F310" s="607"/>
      <c r="G310" s="607"/>
      <c r="H310" s="607"/>
      <c r="I310" s="607"/>
      <c r="J310" s="607"/>
      <c r="K310" s="607"/>
      <c r="L310" s="607"/>
      <c r="M310" s="607"/>
      <c r="N310" s="607"/>
      <c r="O310" s="607"/>
      <c r="P310" s="607"/>
      <c r="Q310" s="607"/>
      <c r="R310" s="607"/>
      <c r="S310" s="607"/>
      <c r="T310" s="607"/>
      <c r="U310" s="607"/>
      <c r="V310" s="607"/>
      <c r="W310" s="607"/>
      <c r="X310" s="607"/>
      <c r="Y310" s="607"/>
      <c r="Z310" s="607"/>
      <c r="AA310" s="607"/>
      <c r="AB310" s="607"/>
      <c r="AC310" s="607"/>
      <c r="AD310" s="607"/>
      <c r="AE310" s="607"/>
      <c r="AF310" s="607"/>
      <c r="AG310" s="607"/>
      <c r="AH310" s="607"/>
      <c r="AI310" s="607"/>
      <c r="AJ310" s="607"/>
      <c r="AK310" s="607"/>
      <c r="AL310" s="607"/>
      <c r="AM310" s="607"/>
      <c r="AN310" s="607"/>
      <c r="AO310" s="607"/>
      <c r="AP310" s="607"/>
      <c r="AQ310" s="607"/>
      <c r="AR310" s="607"/>
      <c r="AS310" s="607"/>
      <c r="AT310" s="607"/>
      <c r="AU310" s="607"/>
      <c r="AV310" s="607"/>
      <c r="AW310" s="602"/>
    </row>
    <row r="311" spans="1:53" x14ac:dyDescent="0.2">
      <c r="A311" s="605"/>
      <c r="B311" s="606"/>
      <c r="C311" s="575"/>
      <c r="D311" s="575"/>
      <c r="E311" s="607"/>
      <c r="F311" s="607"/>
      <c r="G311" s="607"/>
      <c r="H311" s="607"/>
      <c r="I311" s="607"/>
      <c r="J311" s="607"/>
      <c r="K311" s="607"/>
      <c r="L311" s="607"/>
      <c r="M311" s="607"/>
      <c r="N311" s="607"/>
      <c r="O311" s="607"/>
      <c r="P311" s="607"/>
      <c r="Q311" s="607"/>
      <c r="R311" s="607"/>
      <c r="S311" s="607"/>
      <c r="T311" s="607"/>
      <c r="U311" s="607"/>
      <c r="V311" s="607"/>
      <c r="W311" s="607"/>
      <c r="X311" s="607"/>
      <c r="Y311" s="607"/>
      <c r="Z311" s="607"/>
      <c r="AA311" s="607"/>
      <c r="AB311" s="607"/>
      <c r="AC311" s="607"/>
      <c r="AD311" s="607"/>
      <c r="AE311" s="607"/>
      <c r="AF311" s="607"/>
      <c r="AG311" s="607"/>
      <c r="AH311" s="607"/>
      <c r="AI311" s="607"/>
      <c r="AJ311" s="607"/>
      <c r="AK311" s="607"/>
      <c r="AL311" s="607"/>
      <c r="AM311" s="607"/>
      <c r="AN311" s="607"/>
      <c r="AO311" s="607"/>
      <c r="AP311" s="607"/>
      <c r="AQ311" s="607"/>
      <c r="AR311" s="607"/>
      <c r="AS311" s="607"/>
      <c r="AT311" s="607"/>
      <c r="AU311" s="607"/>
      <c r="AV311" s="607"/>
      <c r="AW311" s="602"/>
    </row>
    <row r="312" spans="1:53" x14ac:dyDescent="0.2">
      <c r="A312" s="605"/>
      <c r="B312" s="606"/>
      <c r="C312" s="575"/>
      <c r="D312" s="575"/>
      <c r="E312" s="607"/>
      <c r="F312" s="607"/>
      <c r="G312" s="607"/>
      <c r="H312" s="607"/>
      <c r="I312" s="607"/>
      <c r="J312" s="607"/>
      <c r="K312" s="607"/>
      <c r="L312" s="607"/>
      <c r="M312" s="607"/>
      <c r="N312" s="607"/>
      <c r="O312" s="607"/>
      <c r="P312" s="607"/>
      <c r="Q312" s="607"/>
      <c r="R312" s="607"/>
      <c r="S312" s="607"/>
      <c r="T312" s="607"/>
      <c r="U312" s="607"/>
      <c r="V312" s="607"/>
      <c r="W312" s="607"/>
      <c r="X312" s="607"/>
      <c r="Y312" s="607"/>
      <c r="Z312" s="607"/>
      <c r="AA312" s="607"/>
      <c r="AB312" s="607"/>
      <c r="AC312" s="607"/>
      <c r="AD312" s="607"/>
      <c r="AE312" s="607"/>
      <c r="AF312" s="607"/>
      <c r="AG312" s="607"/>
      <c r="AH312" s="607"/>
      <c r="AI312" s="607"/>
      <c r="AJ312" s="607"/>
      <c r="AK312" s="607"/>
      <c r="AL312" s="607"/>
      <c r="AM312" s="607"/>
      <c r="AN312" s="607"/>
      <c r="AO312" s="607"/>
      <c r="AP312" s="607"/>
      <c r="AQ312" s="607"/>
      <c r="AR312" s="607"/>
      <c r="AS312" s="607"/>
      <c r="AT312" s="607"/>
      <c r="AU312" s="607"/>
      <c r="AV312" s="607"/>
      <c r="AW312" s="602"/>
    </row>
    <row r="313" spans="1:53" x14ac:dyDescent="0.2">
      <c r="A313" s="605"/>
      <c r="B313" s="606"/>
      <c r="C313" s="575"/>
      <c r="D313" s="575"/>
      <c r="E313" s="607"/>
      <c r="F313" s="607"/>
      <c r="G313" s="607"/>
      <c r="H313" s="607"/>
      <c r="I313" s="607"/>
      <c r="J313" s="607"/>
      <c r="K313" s="607"/>
      <c r="L313" s="607"/>
      <c r="M313" s="607"/>
      <c r="N313" s="607"/>
      <c r="O313" s="607"/>
      <c r="P313" s="607"/>
      <c r="Q313" s="607"/>
      <c r="R313" s="607"/>
      <c r="S313" s="607"/>
      <c r="T313" s="607"/>
      <c r="U313" s="607"/>
      <c r="V313" s="607"/>
      <c r="W313" s="607"/>
      <c r="X313" s="607"/>
      <c r="Y313" s="607"/>
      <c r="Z313" s="607"/>
      <c r="AA313" s="607"/>
      <c r="AB313" s="607"/>
      <c r="AC313" s="607"/>
      <c r="AD313" s="607"/>
      <c r="AE313" s="607"/>
      <c r="AF313" s="607"/>
      <c r="AG313" s="607"/>
      <c r="AH313" s="607"/>
      <c r="AI313" s="607"/>
      <c r="AJ313" s="607"/>
      <c r="AK313" s="607"/>
      <c r="AL313" s="607"/>
      <c r="AM313" s="607"/>
      <c r="AN313" s="607"/>
      <c r="AO313" s="607"/>
      <c r="AP313" s="607"/>
      <c r="AQ313" s="607"/>
      <c r="AR313" s="607"/>
      <c r="AS313" s="607"/>
      <c r="AT313" s="607"/>
      <c r="AU313" s="607"/>
      <c r="AV313" s="607"/>
      <c r="AW313" s="602"/>
    </row>
    <row r="314" spans="1:53" x14ac:dyDescent="0.2">
      <c r="A314" s="605"/>
      <c r="B314" s="606"/>
      <c r="C314" s="575"/>
      <c r="D314" s="575"/>
      <c r="E314" s="607"/>
      <c r="F314" s="607"/>
      <c r="G314" s="607"/>
      <c r="H314" s="607"/>
      <c r="I314" s="607"/>
      <c r="J314" s="607"/>
      <c r="K314" s="607"/>
      <c r="L314" s="607"/>
      <c r="M314" s="607"/>
      <c r="N314" s="607"/>
      <c r="O314" s="607"/>
      <c r="P314" s="607"/>
      <c r="Q314" s="607"/>
      <c r="R314" s="607"/>
      <c r="S314" s="607"/>
      <c r="T314" s="607"/>
      <c r="U314" s="607"/>
      <c r="V314" s="607"/>
      <c r="W314" s="607"/>
      <c r="X314" s="607"/>
      <c r="Y314" s="607"/>
      <c r="Z314" s="607"/>
      <c r="AA314" s="607"/>
      <c r="AB314" s="607"/>
      <c r="AC314" s="607"/>
      <c r="AD314" s="607"/>
      <c r="AE314" s="607"/>
      <c r="AF314" s="607"/>
      <c r="AG314" s="607"/>
      <c r="AH314" s="607"/>
      <c r="AI314" s="607"/>
      <c r="AJ314" s="607"/>
      <c r="AK314" s="607"/>
      <c r="AL314" s="607"/>
      <c r="AM314" s="607"/>
      <c r="AN314" s="607"/>
      <c r="AO314" s="607"/>
      <c r="AP314" s="607"/>
      <c r="AQ314" s="607"/>
      <c r="AR314" s="607"/>
      <c r="AS314" s="607"/>
      <c r="AT314" s="607"/>
      <c r="AU314" s="607"/>
      <c r="AV314" s="607"/>
      <c r="AW314" s="602"/>
    </row>
    <row r="315" spans="1:53" x14ac:dyDescent="0.2">
      <c r="A315" s="605"/>
      <c r="B315" s="606"/>
      <c r="C315" s="575"/>
      <c r="D315" s="575"/>
      <c r="E315" s="607"/>
      <c r="F315" s="607"/>
      <c r="G315" s="607"/>
      <c r="H315" s="607"/>
      <c r="I315" s="607"/>
      <c r="J315" s="607"/>
      <c r="K315" s="607"/>
      <c r="L315" s="607"/>
      <c r="M315" s="607"/>
      <c r="N315" s="607"/>
      <c r="O315" s="607"/>
      <c r="P315" s="607"/>
      <c r="Q315" s="607"/>
      <c r="R315" s="607"/>
      <c r="S315" s="607"/>
      <c r="T315" s="607"/>
      <c r="U315" s="607"/>
      <c r="V315" s="607"/>
      <c r="W315" s="607"/>
      <c r="X315" s="607"/>
      <c r="Y315" s="607"/>
      <c r="Z315" s="607"/>
      <c r="AA315" s="607"/>
      <c r="AB315" s="607"/>
      <c r="AC315" s="607"/>
      <c r="AD315" s="607"/>
      <c r="AE315" s="607"/>
      <c r="AF315" s="607"/>
      <c r="AG315" s="607"/>
      <c r="AH315" s="607"/>
      <c r="AI315" s="607"/>
      <c r="AJ315" s="607"/>
      <c r="AK315" s="607"/>
      <c r="AL315" s="607"/>
      <c r="AM315" s="607"/>
      <c r="AN315" s="607"/>
      <c r="AO315" s="607"/>
      <c r="AP315" s="607"/>
      <c r="AQ315" s="607"/>
      <c r="AR315" s="607"/>
      <c r="AS315" s="607"/>
      <c r="AT315" s="607"/>
      <c r="AU315" s="607"/>
      <c r="AV315" s="607"/>
      <c r="AW315" s="602"/>
    </row>
    <row r="316" spans="1:53" x14ac:dyDescent="0.2">
      <c r="A316" s="605"/>
      <c r="B316" s="606"/>
      <c r="C316" s="575"/>
      <c r="D316" s="575"/>
      <c r="E316" s="607"/>
      <c r="F316" s="607"/>
      <c r="G316" s="607"/>
      <c r="H316" s="607"/>
      <c r="I316" s="607"/>
      <c r="J316" s="607"/>
      <c r="K316" s="607"/>
      <c r="L316" s="607"/>
      <c r="M316" s="607"/>
      <c r="N316" s="607"/>
      <c r="O316" s="607"/>
      <c r="P316" s="607"/>
      <c r="Q316" s="607"/>
      <c r="R316" s="607"/>
      <c r="S316" s="607"/>
      <c r="T316" s="607"/>
      <c r="U316" s="607"/>
      <c r="V316" s="607"/>
      <c r="W316" s="607"/>
      <c r="X316" s="607"/>
      <c r="Y316" s="607"/>
      <c r="Z316" s="607"/>
      <c r="AA316" s="607"/>
      <c r="AB316" s="607"/>
      <c r="AC316" s="607"/>
      <c r="AD316" s="607"/>
      <c r="AE316" s="607"/>
      <c r="AF316" s="607"/>
      <c r="AG316" s="607"/>
      <c r="AH316" s="607"/>
      <c r="AI316" s="607"/>
      <c r="AJ316" s="607"/>
      <c r="AK316" s="607"/>
      <c r="AL316" s="607"/>
      <c r="AM316" s="607"/>
      <c r="AN316" s="607"/>
      <c r="AO316" s="607"/>
      <c r="AP316" s="607"/>
      <c r="AQ316" s="607"/>
      <c r="AR316" s="607"/>
      <c r="AS316" s="607"/>
      <c r="AT316" s="607"/>
      <c r="AU316" s="607"/>
      <c r="AV316" s="607"/>
      <c r="AW316" s="602"/>
    </row>
    <row r="317" spans="1:53" x14ac:dyDescent="0.2">
      <c r="A317" s="605"/>
      <c r="B317" s="606"/>
      <c r="C317" s="575"/>
      <c r="D317" s="575"/>
      <c r="E317" s="607"/>
      <c r="F317" s="607"/>
      <c r="G317" s="607"/>
      <c r="H317" s="607"/>
      <c r="I317" s="607"/>
      <c r="J317" s="607"/>
      <c r="K317" s="607"/>
      <c r="L317" s="607"/>
      <c r="M317" s="607"/>
      <c r="N317" s="607"/>
      <c r="O317" s="607"/>
      <c r="P317" s="607"/>
      <c r="Q317" s="607"/>
      <c r="R317" s="607"/>
      <c r="S317" s="607"/>
      <c r="T317" s="607"/>
      <c r="U317" s="607"/>
      <c r="V317" s="607"/>
      <c r="W317" s="607"/>
      <c r="X317" s="607"/>
      <c r="Y317" s="607"/>
      <c r="Z317" s="607"/>
      <c r="AA317" s="607"/>
      <c r="AB317" s="607"/>
      <c r="AC317" s="607"/>
      <c r="AD317" s="607"/>
      <c r="AE317" s="607"/>
      <c r="AF317" s="607"/>
      <c r="AG317" s="607"/>
      <c r="AH317" s="607"/>
      <c r="AI317" s="607"/>
      <c r="AJ317" s="607"/>
      <c r="AK317" s="607"/>
      <c r="AL317" s="607"/>
      <c r="AM317" s="607"/>
      <c r="AN317" s="607"/>
      <c r="AO317" s="607"/>
      <c r="AP317" s="607"/>
      <c r="AQ317" s="607"/>
      <c r="AR317" s="607"/>
      <c r="AS317" s="607"/>
      <c r="AT317" s="607"/>
      <c r="AU317" s="607"/>
      <c r="AV317" s="607"/>
      <c r="AW317" s="602"/>
    </row>
    <row r="318" spans="1:53" x14ac:dyDescent="0.2">
      <c r="A318" s="605"/>
      <c r="B318" s="606"/>
      <c r="C318" s="575"/>
      <c r="D318" s="575"/>
      <c r="E318" s="607"/>
      <c r="F318" s="607"/>
      <c r="G318" s="607"/>
      <c r="H318" s="607"/>
      <c r="I318" s="607"/>
      <c r="J318" s="607"/>
      <c r="K318" s="607"/>
      <c r="L318" s="607"/>
      <c r="M318" s="607"/>
      <c r="N318" s="607"/>
      <c r="O318" s="607"/>
      <c r="P318" s="607"/>
      <c r="Q318" s="607"/>
      <c r="R318" s="607"/>
      <c r="S318" s="607"/>
      <c r="T318" s="607"/>
      <c r="U318" s="607"/>
      <c r="V318" s="607"/>
      <c r="W318" s="607"/>
      <c r="X318" s="607"/>
      <c r="Y318" s="607"/>
      <c r="Z318" s="607"/>
      <c r="AA318" s="607"/>
      <c r="AB318" s="607"/>
      <c r="AC318" s="607"/>
      <c r="AD318" s="607"/>
      <c r="AE318" s="607"/>
      <c r="AF318" s="607"/>
      <c r="AG318" s="607"/>
      <c r="AH318" s="607"/>
      <c r="AI318" s="607"/>
      <c r="AJ318" s="607"/>
      <c r="AK318" s="607"/>
      <c r="AL318" s="607"/>
      <c r="AM318" s="607"/>
      <c r="AN318" s="607"/>
      <c r="AO318" s="607"/>
      <c r="AP318" s="607"/>
      <c r="AQ318" s="607"/>
      <c r="AR318" s="607"/>
      <c r="AS318" s="607"/>
      <c r="AT318" s="607"/>
      <c r="AU318" s="607"/>
      <c r="AV318" s="607"/>
      <c r="AW318" s="602"/>
    </row>
    <row r="319" spans="1:53" x14ac:dyDescent="0.2">
      <c r="A319" s="605"/>
      <c r="B319" s="606"/>
      <c r="C319" s="575"/>
      <c r="D319" s="575"/>
      <c r="E319" s="607"/>
      <c r="F319" s="607"/>
      <c r="G319" s="607"/>
      <c r="H319" s="607"/>
      <c r="I319" s="607"/>
      <c r="J319" s="607"/>
      <c r="K319" s="607"/>
      <c r="L319" s="607"/>
      <c r="M319" s="607"/>
      <c r="N319" s="607"/>
      <c r="O319" s="607"/>
      <c r="P319" s="607"/>
      <c r="Q319" s="607"/>
      <c r="R319" s="607"/>
      <c r="S319" s="607"/>
      <c r="T319" s="607"/>
      <c r="U319" s="607"/>
      <c r="V319" s="607"/>
      <c r="W319" s="607"/>
      <c r="X319" s="607"/>
      <c r="Y319" s="607"/>
      <c r="Z319" s="607"/>
      <c r="AA319" s="607"/>
      <c r="AB319" s="607"/>
      <c r="AC319" s="607"/>
      <c r="AD319" s="607"/>
      <c r="AE319" s="607"/>
      <c r="AF319" s="607"/>
      <c r="AG319" s="607"/>
      <c r="AH319" s="607"/>
      <c r="AI319" s="607"/>
      <c r="AJ319" s="607"/>
      <c r="AK319" s="607"/>
      <c r="AL319" s="607"/>
      <c r="AM319" s="607"/>
      <c r="AN319" s="607"/>
      <c r="AO319" s="607"/>
      <c r="AP319" s="607"/>
      <c r="AQ319" s="607"/>
      <c r="AR319" s="607"/>
      <c r="AS319" s="607"/>
      <c r="AT319" s="607"/>
      <c r="AU319" s="607"/>
      <c r="AV319" s="607"/>
      <c r="AW319" s="602"/>
    </row>
    <row r="320" spans="1:53" x14ac:dyDescent="0.2">
      <c r="A320" s="605"/>
      <c r="B320" s="606"/>
      <c r="C320" s="575"/>
      <c r="D320" s="575"/>
      <c r="E320" s="607"/>
      <c r="F320" s="607"/>
      <c r="G320" s="607"/>
      <c r="H320" s="607"/>
      <c r="I320" s="607"/>
      <c r="J320" s="607"/>
      <c r="K320" s="607"/>
      <c r="L320" s="607"/>
      <c r="M320" s="607"/>
      <c r="N320" s="607"/>
      <c r="O320" s="607"/>
      <c r="P320" s="607"/>
      <c r="Q320" s="607"/>
      <c r="R320" s="607"/>
      <c r="S320" s="607"/>
      <c r="T320" s="607"/>
      <c r="U320" s="607"/>
      <c r="V320" s="607"/>
      <c r="W320" s="607"/>
      <c r="X320" s="607"/>
      <c r="Y320" s="607"/>
      <c r="Z320" s="607"/>
      <c r="AA320" s="607"/>
      <c r="AB320" s="607"/>
      <c r="AC320" s="607"/>
      <c r="AD320" s="607"/>
      <c r="AE320" s="607"/>
      <c r="AF320" s="607"/>
      <c r="AG320" s="607"/>
      <c r="AH320" s="607"/>
      <c r="AI320" s="607"/>
      <c r="AJ320" s="607"/>
      <c r="AK320" s="607"/>
      <c r="AL320" s="607"/>
      <c r="AM320" s="607"/>
      <c r="AN320" s="607"/>
      <c r="AO320" s="607"/>
      <c r="AP320" s="607"/>
      <c r="AQ320" s="607"/>
      <c r="AR320" s="607"/>
      <c r="AS320" s="607"/>
      <c r="AT320" s="607"/>
      <c r="AU320" s="607"/>
      <c r="AV320" s="607"/>
      <c r="AW320" s="602"/>
    </row>
    <row r="321" spans="1:50" x14ac:dyDescent="0.2">
      <c r="A321" s="605"/>
      <c r="B321" s="606"/>
      <c r="C321" s="575"/>
      <c r="D321" s="575"/>
      <c r="E321" s="607"/>
      <c r="F321" s="607"/>
      <c r="G321" s="607"/>
      <c r="H321" s="607"/>
      <c r="I321" s="607"/>
      <c r="J321" s="607"/>
      <c r="K321" s="607"/>
      <c r="L321" s="607"/>
      <c r="M321" s="607"/>
      <c r="N321" s="607"/>
      <c r="O321" s="607"/>
      <c r="P321" s="607"/>
      <c r="Q321" s="607"/>
      <c r="R321" s="607"/>
      <c r="S321" s="607"/>
      <c r="T321" s="607"/>
      <c r="U321" s="607"/>
      <c r="V321" s="607"/>
      <c r="W321" s="607"/>
      <c r="X321" s="607"/>
      <c r="Y321" s="607"/>
      <c r="Z321" s="607"/>
      <c r="AA321" s="607"/>
      <c r="AB321" s="607"/>
      <c r="AC321" s="607"/>
      <c r="AD321" s="607"/>
      <c r="AE321" s="607"/>
      <c r="AF321" s="607"/>
      <c r="AG321" s="607"/>
      <c r="AH321" s="607"/>
      <c r="AI321" s="607"/>
      <c r="AJ321" s="607"/>
      <c r="AK321" s="607"/>
      <c r="AL321" s="607"/>
      <c r="AM321" s="607"/>
      <c r="AN321" s="607"/>
      <c r="AO321" s="607"/>
      <c r="AP321" s="607"/>
      <c r="AQ321" s="607"/>
      <c r="AR321" s="607"/>
      <c r="AS321" s="607"/>
      <c r="AT321" s="607"/>
      <c r="AU321" s="607"/>
      <c r="AV321" s="607"/>
      <c r="AW321" s="602"/>
    </row>
    <row r="322" spans="1:50" x14ac:dyDescent="0.2">
      <c r="A322" s="605"/>
      <c r="B322" s="606"/>
      <c r="C322" s="575"/>
      <c r="D322" s="575"/>
      <c r="E322" s="607"/>
      <c r="F322" s="607"/>
      <c r="G322" s="607"/>
      <c r="H322" s="607"/>
      <c r="I322" s="607"/>
      <c r="J322" s="607"/>
      <c r="K322" s="607"/>
      <c r="L322" s="607"/>
      <c r="M322" s="607"/>
      <c r="N322" s="607"/>
      <c r="O322" s="607"/>
      <c r="P322" s="607"/>
      <c r="Q322" s="607"/>
      <c r="R322" s="607"/>
      <c r="S322" s="607"/>
      <c r="T322" s="607"/>
      <c r="U322" s="607"/>
      <c r="V322" s="607"/>
      <c r="W322" s="607"/>
      <c r="X322" s="607"/>
      <c r="Y322" s="607"/>
      <c r="Z322" s="607"/>
      <c r="AA322" s="607"/>
      <c r="AB322" s="607"/>
      <c r="AC322" s="607"/>
      <c r="AD322" s="607"/>
      <c r="AE322" s="607"/>
      <c r="AF322" s="607"/>
      <c r="AG322" s="607"/>
      <c r="AH322" s="607"/>
      <c r="AI322" s="607"/>
      <c r="AJ322" s="607"/>
      <c r="AK322" s="607"/>
      <c r="AL322" s="607"/>
      <c r="AM322" s="607"/>
      <c r="AN322" s="607"/>
      <c r="AO322" s="607"/>
      <c r="AP322" s="607"/>
      <c r="AQ322" s="607"/>
      <c r="AR322" s="607"/>
      <c r="AS322" s="607"/>
      <c r="AT322" s="607"/>
      <c r="AU322" s="607"/>
      <c r="AV322" s="607"/>
      <c r="AW322" s="602"/>
    </row>
    <row r="323" spans="1:50" x14ac:dyDescent="0.2">
      <c r="A323" s="478"/>
      <c r="B323" s="479"/>
      <c r="C323" s="479"/>
      <c r="D323" s="479"/>
      <c r="E323" s="519"/>
      <c r="F323" s="520"/>
      <c r="G323" s="520"/>
      <c r="H323" s="520"/>
      <c r="I323" s="520"/>
      <c r="J323" s="520"/>
      <c r="K323" s="520"/>
      <c r="L323" s="464">
        <f t="shared" ref="L323:Z323" si="50">SUM(L9:L303)</f>
        <v>78.42999999999995</v>
      </c>
      <c r="M323" s="464">
        <f t="shared" si="50"/>
        <v>29.16</v>
      </c>
      <c r="N323" s="464">
        <f t="shared" si="50"/>
        <v>92.379999999999967</v>
      </c>
      <c r="O323" s="464">
        <f t="shared" si="50"/>
        <v>33.559999999999995</v>
      </c>
      <c r="P323" s="464">
        <f t="shared" si="50"/>
        <v>0</v>
      </c>
      <c r="Q323" s="464">
        <f t="shared" si="50"/>
        <v>0</v>
      </c>
      <c r="R323" s="464">
        <f t="shared" si="50"/>
        <v>0</v>
      </c>
      <c r="S323" s="464">
        <f t="shared" si="50"/>
        <v>0</v>
      </c>
      <c r="T323" s="464">
        <f t="shared" si="50"/>
        <v>0</v>
      </c>
      <c r="U323" s="464">
        <f t="shared" si="50"/>
        <v>0</v>
      </c>
      <c r="V323" s="464">
        <f t="shared" si="50"/>
        <v>0</v>
      </c>
      <c r="W323" s="464">
        <f t="shared" si="50"/>
        <v>0</v>
      </c>
      <c r="X323" s="464">
        <f t="shared" si="50"/>
        <v>0.03</v>
      </c>
      <c r="Y323" s="464">
        <f t="shared" si="50"/>
        <v>0</v>
      </c>
      <c r="Z323" s="464">
        <f t="shared" si="50"/>
        <v>8.3099999999999987</v>
      </c>
      <c r="AA323" s="603">
        <v>3.6999999999999997</v>
      </c>
      <c r="AB323" s="603">
        <v>4.38</v>
      </c>
      <c r="AC323" s="464">
        <f t="shared" ref="AC323:AV323" si="51">SUM(AC9:AC303)</f>
        <v>0</v>
      </c>
      <c r="AD323" s="464">
        <f t="shared" si="51"/>
        <v>0</v>
      </c>
      <c r="AE323" s="464">
        <f t="shared" si="51"/>
        <v>0</v>
      </c>
      <c r="AF323" s="464">
        <f t="shared" si="51"/>
        <v>1.389</v>
      </c>
      <c r="AG323" s="464">
        <f t="shared" si="51"/>
        <v>1.98</v>
      </c>
      <c r="AH323" s="464">
        <f t="shared" si="51"/>
        <v>0.06</v>
      </c>
      <c r="AI323" s="464">
        <f t="shared" si="51"/>
        <v>0</v>
      </c>
      <c r="AJ323" s="464">
        <f t="shared" si="51"/>
        <v>0</v>
      </c>
      <c r="AK323" s="464">
        <f t="shared" si="51"/>
        <v>0</v>
      </c>
      <c r="AL323" s="464">
        <f t="shared" si="51"/>
        <v>1.29</v>
      </c>
      <c r="AM323" s="464">
        <f t="shared" si="51"/>
        <v>0</v>
      </c>
      <c r="AN323" s="464">
        <f t="shared" si="51"/>
        <v>0.48</v>
      </c>
      <c r="AO323" s="464">
        <f t="shared" si="51"/>
        <v>0</v>
      </c>
      <c r="AP323" s="464">
        <f t="shared" si="51"/>
        <v>0</v>
      </c>
      <c r="AQ323" s="488">
        <f t="shared" si="51"/>
        <v>6.9099999999999993</v>
      </c>
      <c r="AR323" s="488">
        <f t="shared" si="51"/>
        <v>1.02</v>
      </c>
      <c r="AS323" s="464">
        <f t="shared" si="51"/>
        <v>0</v>
      </c>
      <c r="AT323" s="488">
        <f t="shared" si="51"/>
        <v>52.690000000000005</v>
      </c>
      <c r="AU323" s="488">
        <f t="shared" si="51"/>
        <v>2.0700000000000003</v>
      </c>
      <c r="AV323" s="488">
        <f t="shared" si="51"/>
        <v>0</v>
      </c>
      <c r="AX323" s="464">
        <v>1272.8499999999999</v>
      </c>
    </row>
    <row r="324" spans="1:50" x14ac:dyDescent="0.2">
      <c r="AX324" s="464">
        <v>70.77</v>
      </c>
    </row>
    <row r="325" spans="1:50" x14ac:dyDescent="0.2">
      <c r="B325" s="452">
        <v>6</v>
      </c>
      <c r="C325" s="452" t="s">
        <v>1356</v>
      </c>
      <c r="D325" s="452">
        <v>36</v>
      </c>
      <c r="E325" s="521" t="s">
        <v>1362</v>
      </c>
      <c r="F325" s="522">
        <v>48</v>
      </c>
      <c r="AX325" s="464">
        <f>AX323-AX324</f>
        <v>1202.08</v>
      </c>
    </row>
    <row r="326" spans="1:50" x14ac:dyDescent="0.2">
      <c r="B326" s="452">
        <v>2</v>
      </c>
      <c r="C326" s="452" t="s">
        <v>1357</v>
      </c>
      <c r="D326" s="452">
        <v>11</v>
      </c>
      <c r="E326" s="521" t="s">
        <v>1363</v>
      </c>
      <c r="F326" s="522">
        <v>27</v>
      </c>
    </row>
    <row r="327" spans="1:50" x14ac:dyDescent="0.2">
      <c r="B327" s="452">
        <v>0</v>
      </c>
      <c r="C327" s="452" t="s">
        <v>1358</v>
      </c>
      <c r="D327" s="452">
        <v>4</v>
      </c>
      <c r="E327" s="521" t="s">
        <v>1364</v>
      </c>
      <c r="F327" s="522">
        <v>6</v>
      </c>
    </row>
    <row r="328" spans="1:50" x14ac:dyDescent="0.2">
      <c r="A328" s="464"/>
      <c r="B328" s="464">
        <v>2</v>
      </c>
      <c r="C328" s="452" t="s">
        <v>1359</v>
      </c>
      <c r="D328" s="452">
        <v>5</v>
      </c>
      <c r="E328" s="521" t="s">
        <v>1365</v>
      </c>
      <c r="F328" s="522">
        <v>12</v>
      </c>
      <c r="G328" s="464"/>
      <c r="H328" s="464"/>
      <c r="I328" s="464"/>
      <c r="J328" s="464"/>
      <c r="K328" s="464"/>
      <c r="AV328" s="464"/>
    </row>
    <row r="329" spans="1:50" x14ac:dyDescent="0.2">
      <c r="A329" s="464"/>
      <c r="B329" s="464">
        <v>1</v>
      </c>
      <c r="C329" s="452" t="s">
        <v>1360</v>
      </c>
      <c r="D329" s="452">
        <v>2</v>
      </c>
      <c r="E329" s="521" t="s">
        <v>1366</v>
      </c>
      <c r="F329" s="464"/>
      <c r="G329" s="464"/>
      <c r="H329" s="464"/>
      <c r="I329" s="464"/>
      <c r="J329" s="464"/>
      <c r="K329" s="464"/>
      <c r="AV329" s="464"/>
    </row>
    <row r="330" spans="1:50" x14ac:dyDescent="0.2">
      <c r="A330" s="464"/>
      <c r="B330" s="464">
        <v>2</v>
      </c>
      <c r="C330" s="452" t="s">
        <v>1361</v>
      </c>
      <c r="D330" s="452">
        <v>4</v>
      </c>
      <c r="E330" s="521" t="s">
        <v>1367</v>
      </c>
      <c r="F330" s="522">
        <v>3</v>
      </c>
      <c r="G330" s="464"/>
      <c r="H330" s="464"/>
      <c r="I330" s="464"/>
      <c r="J330" s="464"/>
      <c r="K330" s="464"/>
      <c r="AV330" s="464"/>
    </row>
    <row r="331" spans="1:50" x14ac:dyDescent="0.2">
      <c r="A331" s="464"/>
      <c r="B331" s="464">
        <f>SUM(B325:B330)</f>
        <v>13</v>
      </c>
      <c r="D331" s="452">
        <f>SUM(D325:D330)</f>
        <v>62</v>
      </c>
      <c r="E331" s="521" t="s">
        <v>1368</v>
      </c>
      <c r="F331" s="522">
        <v>10</v>
      </c>
      <c r="G331" s="464"/>
      <c r="H331" s="464"/>
      <c r="I331" s="464"/>
      <c r="J331" s="464"/>
      <c r="K331" s="464"/>
      <c r="AV331" s="464"/>
    </row>
    <row r="332" spans="1:50" x14ac:dyDescent="0.2">
      <c r="A332" s="464"/>
      <c r="B332" s="464"/>
      <c r="E332" s="521" t="s">
        <v>1369</v>
      </c>
      <c r="F332" s="522">
        <v>4</v>
      </c>
      <c r="G332" s="464"/>
      <c r="H332" s="464"/>
      <c r="I332" s="464"/>
      <c r="J332" s="464"/>
      <c r="K332" s="464"/>
      <c r="AV332" s="464"/>
    </row>
    <row r="333" spans="1:50" x14ac:dyDescent="0.2">
      <c r="A333" s="464"/>
      <c r="B333" s="464"/>
      <c r="E333" s="521" t="s">
        <v>1370</v>
      </c>
      <c r="F333" s="522">
        <v>2</v>
      </c>
      <c r="G333" s="464"/>
      <c r="H333" s="464"/>
      <c r="I333" s="464"/>
      <c r="J333" s="464"/>
      <c r="K333" s="464"/>
      <c r="AV333" s="464"/>
    </row>
    <row r="334" spans="1:50" x14ac:dyDescent="0.2">
      <c r="A334" s="464"/>
      <c r="B334" s="464"/>
      <c r="E334" s="521" t="s">
        <v>1371</v>
      </c>
      <c r="F334" s="522">
        <v>11</v>
      </c>
      <c r="G334" s="464"/>
      <c r="H334" s="464"/>
      <c r="I334" s="464"/>
      <c r="J334" s="464"/>
      <c r="K334" s="464"/>
      <c r="AV334" s="464"/>
    </row>
    <row r="335" spans="1:50" x14ac:dyDescent="0.2">
      <c r="A335" s="464"/>
      <c r="B335" s="464"/>
      <c r="F335" s="522">
        <f>SUM(F325:F334)</f>
        <v>123</v>
      </c>
      <c r="G335" s="464"/>
      <c r="H335" s="464"/>
      <c r="I335" s="464"/>
      <c r="J335" s="464"/>
      <c r="K335" s="464"/>
      <c r="AV335" s="464"/>
    </row>
    <row r="339" spans="3:5" x14ac:dyDescent="0.2">
      <c r="C339" s="452" t="s">
        <v>49</v>
      </c>
      <c r="D339" s="452">
        <v>70</v>
      </c>
      <c r="E339" s="521">
        <f>E8+E41+E158+E169</f>
        <v>583.37</v>
      </c>
    </row>
    <row r="340" spans="3:5" x14ac:dyDescent="0.2">
      <c r="C340" s="452" t="s">
        <v>52</v>
      </c>
      <c r="D340" s="452">
        <v>2</v>
      </c>
    </row>
    <row r="341" spans="3:5" x14ac:dyDescent="0.2">
      <c r="C341" s="452" t="s">
        <v>187</v>
      </c>
      <c r="D341" s="452">
        <v>1</v>
      </c>
    </row>
  </sheetData>
  <mergeCells count="13">
    <mergeCell ref="A308:D308"/>
    <mergeCell ref="A1:I1"/>
    <mergeCell ref="E5:E6"/>
    <mergeCell ref="F5:I5"/>
    <mergeCell ref="B64:C64"/>
    <mergeCell ref="A3:I3"/>
    <mergeCell ref="A2:I2"/>
    <mergeCell ref="B176:C176"/>
    <mergeCell ref="A157:D157"/>
    <mergeCell ref="A7:D7"/>
    <mergeCell ref="A5:A6"/>
    <mergeCell ref="B5:B6"/>
    <mergeCell ref="C5:D5"/>
  </mergeCells>
  <phoneticPr fontId="34" type="noConversion"/>
  <dataValidations count="5">
    <dataValidation type="list" allowBlank="1" showInputMessage="1" showErrorMessage="1" errorTitle="Lỗi nhập liệu" error="Tên xã, phường, thị trấn phải có thực tại đơn vị cấp huyện đang điều tra!" sqref="C281:C283 C298 C286 C301:C302 C237 C267:C268 C263 C273:C275 C277 C145 C159 C154 C98:C99 C83 C65:C66 C128:C137 C125 C122:C123 C140:C141 C45 C304:C305">
      <formula1>listxa</formula1>
    </dataValidation>
    <dataValidation type="decimal" allowBlank="1" showInputMessage="1" showErrorMessage="1" errorTitle="Lỗi nhập liệu" error="Diện tích đất phải là số thực và không âm" sqref="L301:Y302 AC301:AV302 AC237:AV238 L237:Y238 L263:Y263 L267:Y268 AC267:AV268 AC277:AV277 G277:H277 AC263:AV263 G274:H275 AC274:AV275 L274:Y275 L277:Y277 G83:H83 L83:Y83 AC83:AV83 L98:Y99 AC98:AV99 G99:H99 G65:H66 L65:Y66 AC65:AV66 AC107:AV108 L107:Y108 L122:Y123 L128:Y132 AC128:AV132 L125:Y125 AC125:AV125 AC122:AV123 L45">
      <formula1>0</formula1>
      <formula2>1000000000</formula2>
    </dataValidation>
    <dataValidation type="list" allowBlank="1" showInputMessage="1" showErrorMessage="1" errorTitle="Lỗi nhập liệu" error="Không thể chu chuyển mã đất của bạn" sqref="F301:K302 F279:K279 F281:K281 F283:K283 F282:AW282 F298:K298 F304:K306 F273:K273 F245:K246 F285:K286 D238 F235:K235 F258:K258 F270:K270 F263:K263 F237:K237 F267:K268 F145:AV145 F176:K176 F169:K169 F53:AV53 F140:AV140 E64:E102 E168:E169 E104:E118 F154:K155 F58:K64 F141:K141 E125:K125 E120:E123 F137:K137 E126:E156 F128:H132 F122:K123 E176:E307 F78:K79 F81:K82 F98:K98 E159:E166 I128:K136 F212:K214">
      <formula1>madat</formula1>
    </dataValidation>
    <dataValidation type="list" allowBlank="1" showInputMessage="1" showErrorMessage="1" sqref="C289:C291 C242:C244 C235 C227:C229 C240 C249:C252 C271 C217:C225 C214 C210 C180:C189 C120">
      <formula1>maxa</formula1>
    </dataValidation>
    <dataValidation type="list" allowBlank="1" showInputMessage="1" showErrorMessage="1" sqref="IM280 IM292:IM296 IM230:IM231 IM226 IM265:IM266 IM19:IM23 IM191:IM192 IM87:IM97 IM68:IM70">
      <formula1>madat</formula1>
    </dataValidation>
  </dataValidations>
  <pageMargins left="1.21" right="0.25" top="0.75" bottom="0.55000000000000004" header="0.3" footer="0.21"/>
  <pageSetup paperSize="9" scale="9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383"/>
  <sheetViews>
    <sheetView showZeros="0" zoomScale="85" zoomScaleNormal="85" zoomScalePageLayoutView="85" workbookViewId="0">
      <pane ySplit="2" topLeftCell="A219" activePane="bottomLeft" state="frozen"/>
      <selection pane="bottomLeft" activeCell="A369" sqref="A369:IV369"/>
    </sheetView>
  </sheetViews>
  <sheetFormatPr baseColWidth="10" defaultColWidth="8.83203125" defaultRowHeight="15" x14ac:dyDescent="0.2"/>
  <cols>
    <col min="1" max="1" width="11" bestFit="1" customWidth="1"/>
    <col min="2" max="2" width="43.5" bestFit="1" customWidth="1"/>
    <col min="3" max="3" width="8.1640625" bestFit="1" customWidth="1"/>
    <col min="4" max="4" width="9.33203125" bestFit="1" customWidth="1"/>
    <col min="5" max="5" width="8.1640625" bestFit="1" customWidth="1"/>
    <col min="6" max="6" width="5.83203125" bestFit="1" customWidth="1"/>
    <col min="7" max="7" width="8.1640625" bestFit="1" customWidth="1"/>
    <col min="8" max="9" width="8.1640625" customWidth="1"/>
    <col min="10" max="10" width="9.33203125" customWidth="1"/>
    <col min="11" max="11" width="6.1640625" customWidth="1"/>
    <col min="12" max="13" width="9.33203125" customWidth="1"/>
    <col min="14" max="14" width="6.33203125" customWidth="1"/>
    <col min="15" max="15" width="6.1640625" customWidth="1"/>
    <col min="16" max="20" width="5.83203125" customWidth="1"/>
    <col min="21" max="21" width="6.5" customWidth="1"/>
    <col min="22" max="26" width="9.33203125" customWidth="1"/>
    <col min="27" max="27" width="6.33203125" customWidth="1"/>
    <col min="28" max="28" width="6.1640625" customWidth="1"/>
    <col min="29" max="29" width="6.5" customWidth="1"/>
    <col min="30" max="32" width="9.33203125" customWidth="1"/>
    <col min="33" max="35" width="6.5" customWidth="1"/>
    <col min="36" max="37" width="5.83203125" customWidth="1"/>
    <col min="38" max="38" width="6" customWidth="1"/>
    <col min="39" max="39" width="9.33203125" customWidth="1"/>
    <col min="40" max="40" width="5.83203125" customWidth="1"/>
    <col min="41" max="41" width="9.33203125" customWidth="1"/>
    <col min="42" max="42" width="5.83203125" customWidth="1"/>
    <col min="43" max="43" width="6.1640625" customWidth="1"/>
    <col min="44" max="44" width="5.83203125" customWidth="1"/>
    <col min="45" max="45" width="9.33203125" customWidth="1"/>
    <col min="46" max="47" width="5.83203125" customWidth="1"/>
    <col min="48" max="48" width="6" customWidth="1"/>
    <col min="49" max="49" width="5.83203125" customWidth="1"/>
    <col min="50" max="51" width="9.33203125" customWidth="1"/>
    <col min="52" max="52" width="5.83203125" customWidth="1"/>
    <col min="53" max="53" width="9.33203125" customWidth="1"/>
    <col min="54" max="54" width="7.33203125" customWidth="1"/>
    <col min="55" max="55" width="8.5" customWidth="1"/>
    <col min="56" max="56" width="27.5" bestFit="1" customWidth="1"/>
    <col min="57" max="57" width="154.6640625" bestFit="1" customWidth="1"/>
    <col min="58" max="58" width="43.83203125" bestFit="1" customWidth="1"/>
    <col min="59" max="59" width="8.1640625" bestFit="1" customWidth="1"/>
    <col min="60" max="60" width="6.5" bestFit="1" customWidth="1"/>
    <col min="61" max="61" width="6.1640625" bestFit="1" customWidth="1"/>
    <col min="62" max="62" width="5.5" bestFit="1" customWidth="1"/>
    <col min="63" max="63" width="5.33203125" bestFit="1" customWidth="1"/>
  </cols>
  <sheetData>
    <row r="1" spans="1:63" ht="16" x14ac:dyDescent="0.2">
      <c r="A1" s="409"/>
      <c r="B1" s="410"/>
      <c r="C1" s="411"/>
      <c r="D1" s="412"/>
      <c r="E1" s="18" t="s">
        <v>856</v>
      </c>
      <c r="F1" s="18" t="s">
        <v>475</v>
      </c>
      <c r="G1" s="18" t="s">
        <v>857</v>
      </c>
      <c r="H1" s="18" t="s">
        <v>804</v>
      </c>
      <c r="I1" s="18" t="s">
        <v>642</v>
      </c>
      <c r="J1" s="18" t="s">
        <v>802</v>
      </c>
      <c r="K1" s="18" t="s">
        <v>477</v>
      </c>
      <c r="L1" s="18" t="s">
        <v>641</v>
      </c>
      <c r="M1" s="18" t="s">
        <v>645</v>
      </c>
      <c r="N1" s="18" t="s">
        <v>478</v>
      </c>
      <c r="O1" s="18" t="s">
        <v>474</v>
      </c>
      <c r="P1" s="18" t="s">
        <v>275</v>
      </c>
      <c r="Q1" s="18" t="s">
        <v>264</v>
      </c>
      <c r="R1" s="18" t="s">
        <v>278</v>
      </c>
      <c r="S1" s="18" t="s">
        <v>290</v>
      </c>
      <c r="T1" s="18" t="s">
        <v>479</v>
      </c>
      <c r="U1" s="18" t="s">
        <v>453</v>
      </c>
      <c r="V1" s="18" t="s">
        <v>469</v>
      </c>
      <c r="W1" s="18" t="s">
        <v>499</v>
      </c>
      <c r="X1" s="18" t="s">
        <v>658</v>
      </c>
      <c r="Y1" s="19" t="s">
        <v>254</v>
      </c>
      <c r="Z1" s="19" t="s">
        <v>255</v>
      </c>
      <c r="AA1" s="19" t="s">
        <v>256</v>
      </c>
      <c r="AB1" s="19" t="s">
        <v>482</v>
      </c>
      <c r="AC1" s="19" t="s">
        <v>259</v>
      </c>
      <c r="AD1" s="19" t="s">
        <v>257</v>
      </c>
      <c r="AE1" s="19" t="s">
        <v>258</v>
      </c>
      <c r="AF1" s="19" t="s">
        <v>260</v>
      </c>
      <c r="AG1" s="19" t="s">
        <v>481</v>
      </c>
      <c r="AH1" s="19" t="s">
        <v>348</v>
      </c>
      <c r="AI1" s="19" t="s">
        <v>261</v>
      </c>
      <c r="AJ1" s="18" t="s">
        <v>483</v>
      </c>
      <c r="AK1" s="18" t="s">
        <v>484</v>
      </c>
      <c r="AL1" s="18" t="s">
        <v>485</v>
      </c>
      <c r="AM1" s="18" t="s">
        <v>355</v>
      </c>
      <c r="AN1" s="18" t="s">
        <v>375</v>
      </c>
      <c r="AO1" s="18" t="s">
        <v>411</v>
      </c>
      <c r="AP1" s="18" t="s">
        <v>419</v>
      </c>
      <c r="AQ1" s="18" t="s">
        <v>487</v>
      </c>
      <c r="AR1" s="18" t="s">
        <v>431</v>
      </c>
      <c r="AS1" s="18" t="s">
        <v>434</v>
      </c>
      <c r="AT1" s="18" t="s">
        <v>472</v>
      </c>
      <c r="AU1" s="18" t="s">
        <v>439</v>
      </c>
      <c r="AV1" s="18" t="s">
        <v>446</v>
      </c>
      <c r="AW1" s="18" t="s">
        <v>433</v>
      </c>
      <c r="AX1" s="18" t="s">
        <v>858</v>
      </c>
      <c r="AY1" s="18" t="s">
        <v>859</v>
      </c>
      <c r="AZ1" s="18" t="s">
        <v>488</v>
      </c>
      <c r="BA1" s="18" t="s">
        <v>860</v>
      </c>
      <c r="BB1" s="18" t="s">
        <v>861</v>
      </c>
      <c r="BC1" s="18" t="s">
        <v>862</v>
      </c>
      <c r="BD1" s="411"/>
      <c r="BE1" s="411"/>
      <c r="BF1" s="17"/>
      <c r="BG1" s="16"/>
      <c r="BH1" s="16"/>
      <c r="BI1" s="16"/>
      <c r="BJ1" s="16"/>
      <c r="BK1" s="16"/>
    </row>
    <row r="2" spans="1:63" ht="16" x14ac:dyDescent="0.2">
      <c r="A2" s="20">
        <v>-1</v>
      </c>
      <c r="B2" s="20">
        <v>-2</v>
      </c>
      <c r="C2" s="21">
        <v>-3</v>
      </c>
      <c r="D2" s="21">
        <v>-5</v>
      </c>
      <c r="E2" s="21">
        <v>-6</v>
      </c>
      <c r="F2" s="21"/>
      <c r="G2" s="21">
        <v>-7</v>
      </c>
      <c r="H2" s="21">
        <v>-8</v>
      </c>
      <c r="I2" s="21">
        <v>-9</v>
      </c>
      <c r="J2" s="21">
        <v>-10</v>
      </c>
      <c r="K2" s="21"/>
      <c r="L2" s="21">
        <v>-11</v>
      </c>
      <c r="M2" s="21">
        <v>-12</v>
      </c>
      <c r="N2" s="21"/>
      <c r="O2" s="21"/>
      <c r="P2" s="21"/>
      <c r="Q2" s="21"/>
      <c r="R2" s="21"/>
      <c r="S2" s="21"/>
      <c r="T2" s="21"/>
      <c r="U2" s="21"/>
      <c r="V2" s="21">
        <v>-13</v>
      </c>
      <c r="W2" s="21">
        <v>-14</v>
      </c>
      <c r="X2" s="21">
        <v>-15</v>
      </c>
      <c r="Y2" s="21">
        <v>-14</v>
      </c>
      <c r="Z2" s="21">
        <v>-15</v>
      </c>
      <c r="AA2" s="21"/>
      <c r="AB2" s="21"/>
      <c r="AC2" s="21"/>
      <c r="AD2" s="21">
        <v>-16</v>
      </c>
      <c r="AE2" s="21">
        <v>-17</v>
      </c>
      <c r="AF2" s="21">
        <v>-18</v>
      </c>
      <c r="AG2" s="21"/>
      <c r="AH2" s="21"/>
      <c r="AI2" s="21"/>
      <c r="AJ2" s="21"/>
      <c r="AK2" s="21"/>
      <c r="AL2" s="21"/>
      <c r="AM2" s="21">
        <v>-19</v>
      </c>
      <c r="AN2" s="21"/>
      <c r="AO2" s="21">
        <v>-20</v>
      </c>
      <c r="AP2" s="21"/>
      <c r="AQ2" s="21"/>
      <c r="AR2" s="21"/>
      <c r="AS2" s="21">
        <v>-21</v>
      </c>
      <c r="AT2" s="21"/>
      <c r="AU2" s="21"/>
      <c r="AV2" s="21"/>
      <c r="AW2" s="21"/>
      <c r="AX2" s="21">
        <v>-22</v>
      </c>
      <c r="AY2" s="21">
        <v>-23</v>
      </c>
      <c r="AZ2" s="21"/>
      <c r="BA2" s="21">
        <v>-24</v>
      </c>
      <c r="BB2" s="21"/>
      <c r="BC2" s="21"/>
      <c r="BD2" s="21">
        <v>-4</v>
      </c>
      <c r="BE2" s="20"/>
      <c r="BF2" s="21"/>
      <c r="BG2" s="21"/>
      <c r="BH2" s="21"/>
      <c r="BI2" s="21"/>
      <c r="BJ2" s="21"/>
      <c r="BK2" s="21"/>
    </row>
    <row r="3" spans="1:63" ht="16" x14ac:dyDescent="0.2">
      <c r="A3" s="33" t="s">
        <v>668</v>
      </c>
      <c r="B3" s="34" t="s">
        <v>973</v>
      </c>
      <c r="C3" s="35" t="s">
        <v>264</v>
      </c>
      <c r="D3" s="45">
        <v>1.6</v>
      </c>
      <c r="E3" s="36">
        <v>1.6</v>
      </c>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7"/>
      <c r="BC3" s="37"/>
      <c r="BD3" s="35" t="s">
        <v>967</v>
      </c>
      <c r="BE3" s="38"/>
      <c r="BF3" s="24" t="s">
        <v>1233</v>
      </c>
      <c r="BG3" s="16"/>
      <c r="BH3" s="16"/>
      <c r="BI3" s="16"/>
      <c r="BJ3" s="16"/>
      <c r="BK3" s="16"/>
    </row>
    <row r="4" spans="1:63" ht="32" x14ac:dyDescent="0.2">
      <c r="A4" s="26" t="s">
        <v>301</v>
      </c>
      <c r="B4" s="27" t="s">
        <v>974</v>
      </c>
      <c r="C4" s="28" t="s">
        <v>278</v>
      </c>
      <c r="D4" s="29">
        <v>106.8</v>
      </c>
      <c r="E4" s="30">
        <v>2.79</v>
      </c>
      <c r="F4" s="30"/>
      <c r="G4" s="30"/>
      <c r="H4" s="30"/>
      <c r="I4" s="30"/>
      <c r="J4" s="30"/>
      <c r="K4" s="30"/>
      <c r="L4" s="30">
        <v>103.77</v>
      </c>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v>0.24</v>
      </c>
      <c r="AN4" s="30"/>
      <c r="AO4" s="30"/>
      <c r="AP4" s="30"/>
      <c r="AQ4" s="30"/>
      <c r="AR4" s="30"/>
      <c r="AS4" s="30"/>
      <c r="AT4" s="30"/>
      <c r="AU4" s="30"/>
      <c r="AV4" s="30"/>
      <c r="AW4" s="30"/>
      <c r="AX4" s="30"/>
      <c r="AY4" s="30"/>
      <c r="AZ4" s="30"/>
      <c r="BA4" s="30"/>
      <c r="BB4" s="31"/>
      <c r="BC4" s="31"/>
      <c r="BD4" s="48" t="s">
        <v>975</v>
      </c>
      <c r="BE4" s="32"/>
      <c r="BF4" s="24" t="s">
        <v>1232</v>
      </c>
      <c r="BG4" s="16"/>
      <c r="BH4" s="16"/>
      <c r="BI4" s="16"/>
      <c r="BJ4" s="16"/>
      <c r="BK4" s="16"/>
    </row>
    <row r="5" spans="1:63" ht="32" x14ac:dyDescent="0.2">
      <c r="A5" s="26" t="s">
        <v>508</v>
      </c>
      <c r="B5" s="27" t="s">
        <v>978</v>
      </c>
      <c r="C5" s="28" t="s">
        <v>278</v>
      </c>
      <c r="D5" s="29">
        <v>166.13</v>
      </c>
      <c r="E5" s="30">
        <v>42.64</v>
      </c>
      <c r="F5" s="30"/>
      <c r="G5" s="30"/>
      <c r="H5" s="30">
        <v>58.09</v>
      </c>
      <c r="I5" s="30">
        <v>2.17</v>
      </c>
      <c r="J5" s="30"/>
      <c r="K5" s="30"/>
      <c r="L5" s="30">
        <v>39.130000000000003</v>
      </c>
      <c r="M5" s="30">
        <v>3</v>
      </c>
      <c r="N5" s="30"/>
      <c r="O5" s="30"/>
      <c r="P5" s="30"/>
      <c r="Q5" s="30"/>
      <c r="R5" s="30"/>
      <c r="S5" s="30"/>
      <c r="T5" s="30"/>
      <c r="U5" s="30"/>
      <c r="V5" s="30"/>
      <c r="W5" s="30"/>
      <c r="X5" s="30"/>
      <c r="Y5" s="30">
        <v>11.1</v>
      </c>
      <c r="Z5" s="30"/>
      <c r="AA5" s="30"/>
      <c r="AB5" s="30"/>
      <c r="AC5" s="30"/>
      <c r="AD5" s="30"/>
      <c r="AE5" s="30"/>
      <c r="AF5" s="30"/>
      <c r="AG5" s="30"/>
      <c r="AH5" s="30"/>
      <c r="AI5" s="30"/>
      <c r="AJ5" s="30"/>
      <c r="AK5" s="30"/>
      <c r="AL5" s="30"/>
      <c r="AM5" s="30"/>
      <c r="AN5" s="30"/>
      <c r="AO5" s="30"/>
      <c r="AP5" s="30"/>
      <c r="AQ5" s="30"/>
      <c r="AR5" s="30"/>
      <c r="AS5" s="30">
        <v>5</v>
      </c>
      <c r="AT5" s="30"/>
      <c r="AU5" s="30"/>
      <c r="AV5" s="30"/>
      <c r="AW5" s="30"/>
      <c r="AX5" s="30">
        <v>5</v>
      </c>
      <c r="AY5" s="30"/>
      <c r="AZ5" s="30"/>
      <c r="BA5" s="30"/>
      <c r="BB5" s="31"/>
      <c r="BC5" s="31"/>
      <c r="BD5" s="28" t="s">
        <v>967</v>
      </c>
      <c r="BE5" s="32"/>
      <c r="BF5" s="24" t="s">
        <v>1233</v>
      </c>
      <c r="BG5" s="16"/>
      <c r="BH5" s="16"/>
      <c r="BI5" s="16"/>
      <c r="BJ5" s="16"/>
      <c r="BK5" s="16"/>
    </row>
    <row r="6" spans="1:63" ht="16" x14ac:dyDescent="0.2">
      <c r="A6" s="26" t="s">
        <v>540</v>
      </c>
      <c r="B6" s="27" t="s">
        <v>979</v>
      </c>
      <c r="C6" s="28" t="s">
        <v>278</v>
      </c>
      <c r="D6" s="29">
        <v>40</v>
      </c>
      <c r="E6" s="30">
        <v>2.69</v>
      </c>
      <c r="F6" s="30"/>
      <c r="G6" s="30"/>
      <c r="H6" s="30">
        <v>25.5</v>
      </c>
      <c r="I6" s="30">
        <v>0.97</v>
      </c>
      <c r="J6" s="30"/>
      <c r="K6" s="30"/>
      <c r="L6" s="30">
        <v>5.84</v>
      </c>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v>5</v>
      </c>
      <c r="BB6" s="31"/>
      <c r="BC6" s="31"/>
      <c r="BD6" s="28" t="s">
        <v>970</v>
      </c>
      <c r="BE6" s="32"/>
      <c r="BF6" s="24" t="s">
        <v>1233</v>
      </c>
      <c r="BG6" s="16"/>
      <c r="BH6" s="16"/>
      <c r="BI6" s="16"/>
      <c r="BJ6" s="16"/>
      <c r="BK6" s="16"/>
    </row>
    <row r="7" spans="1:63" ht="16" x14ac:dyDescent="0.2">
      <c r="A7" s="26"/>
      <c r="B7" s="44" t="s">
        <v>980</v>
      </c>
      <c r="C7" s="28" t="s">
        <v>278</v>
      </c>
      <c r="D7" s="29">
        <v>40.799999999999997</v>
      </c>
      <c r="E7" s="45">
        <v>2</v>
      </c>
      <c r="F7" s="45"/>
      <c r="G7" s="45"/>
      <c r="H7" s="45">
        <v>5</v>
      </c>
      <c r="I7" s="45"/>
      <c r="J7" s="45">
        <v>1</v>
      </c>
      <c r="K7" s="45"/>
      <c r="L7" s="45">
        <v>15.8</v>
      </c>
      <c r="M7" s="45"/>
      <c r="N7" s="45"/>
      <c r="O7" s="45"/>
      <c r="P7" s="45"/>
      <c r="Q7" s="45"/>
      <c r="R7" s="45"/>
      <c r="S7" s="45"/>
      <c r="T7" s="45"/>
      <c r="U7" s="45"/>
      <c r="V7" s="45"/>
      <c r="W7" s="45"/>
      <c r="X7" s="45"/>
      <c r="Y7" s="45">
        <v>6</v>
      </c>
      <c r="Z7" s="45">
        <v>2</v>
      </c>
      <c r="AA7" s="45"/>
      <c r="AB7" s="45"/>
      <c r="AC7" s="45"/>
      <c r="AD7" s="45"/>
      <c r="AE7" s="45"/>
      <c r="AF7" s="45"/>
      <c r="AG7" s="45"/>
      <c r="AH7" s="45"/>
      <c r="AI7" s="45"/>
      <c r="AJ7" s="45"/>
      <c r="AK7" s="45"/>
      <c r="AL7" s="45"/>
      <c r="AM7" s="45">
        <v>2</v>
      </c>
      <c r="AN7" s="45"/>
      <c r="AO7" s="45"/>
      <c r="AP7" s="45"/>
      <c r="AQ7" s="45"/>
      <c r="AR7" s="45"/>
      <c r="AS7" s="45"/>
      <c r="AT7" s="45"/>
      <c r="AU7" s="45"/>
      <c r="AV7" s="45"/>
      <c r="AW7" s="45"/>
      <c r="AX7" s="45">
        <v>2</v>
      </c>
      <c r="AY7" s="45"/>
      <c r="AZ7" s="45"/>
      <c r="BA7" s="45">
        <v>5</v>
      </c>
      <c r="BB7" s="46"/>
      <c r="BC7" s="46"/>
      <c r="BD7" s="28" t="s">
        <v>970</v>
      </c>
      <c r="BE7" s="47"/>
      <c r="BF7" s="24" t="s">
        <v>1233</v>
      </c>
      <c r="BG7" s="16"/>
      <c r="BH7" s="16"/>
      <c r="BI7" s="16"/>
      <c r="BJ7" s="16"/>
      <c r="BK7" s="16"/>
    </row>
    <row r="8" spans="1:63" ht="64" x14ac:dyDescent="0.2">
      <c r="A8" s="26" t="s">
        <v>451</v>
      </c>
      <c r="B8" s="27" t="s">
        <v>981</v>
      </c>
      <c r="C8" s="28" t="s">
        <v>278</v>
      </c>
      <c r="D8" s="29">
        <v>2</v>
      </c>
      <c r="E8" s="30">
        <v>0.5</v>
      </c>
      <c r="F8" s="30"/>
      <c r="G8" s="30"/>
      <c r="H8" s="30">
        <v>0.5</v>
      </c>
      <c r="I8" s="30">
        <v>0.2</v>
      </c>
      <c r="J8" s="30"/>
      <c r="K8" s="30"/>
      <c r="L8" s="30">
        <v>0.8</v>
      </c>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1"/>
      <c r="BC8" s="31"/>
      <c r="BD8" s="28" t="s">
        <v>970</v>
      </c>
      <c r="BE8" s="32"/>
      <c r="BF8" s="24" t="s">
        <v>1233</v>
      </c>
      <c r="BG8" s="16"/>
      <c r="BH8" s="16"/>
      <c r="BI8" s="16"/>
      <c r="BJ8" s="16"/>
      <c r="BK8" s="16"/>
    </row>
    <row r="9" spans="1:63" ht="48" x14ac:dyDescent="0.2">
      <c r="A9" s="26" t="s">
        <v>467</v>
      </c>
      <c r="B9" s="27" t="s">
        <v>982</v>
      </c>
      <c r="C9" s="28" t="s">
        <v>278</v>
      </c>
      <c r="D9" s="29">
        <v>2.1</v>
      </c>
      <c r="E9" s="30">
        <v>0.5</v>
      </c>
      <c r="F9" s="30"/>
      <c r="G9" s="30"/>
      <c r="H9" s="30">
        <v>0.1</v>
      </c>
      <c r="I9" s="30"/>
      <c r="J9" s="30"/>
      <c r="K9" s="30"/>
      <c r="L9" s="30">
        <v>1.5</v>
      </c>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1"/>
      <c r="BC9" s="31"/>
      <c r="BD9" s="28" t="s">
        <v>970</v>
      </c>
      <c r="BE9" s="32"/>
      <c r="BF9" s="24" t="s">
        <v>1233</v>
      </c>
      <c r="BG9" s="16"/>
      <c r="BH9" s="16"/>
      <c r="BI9" s="16"/>
      <c r="BJ9" s="16"/>
      <c r="BK9" s="16"/>
    </row>
    <row r="10" spans="1:63" ht="16" x14ac:dyDescent="0.2">
      <c r="A10" s="26" t="s">
        <v>669</v>
      </c>
      <c r="B10" s="27" t="s">
        <v>983</v>
      </c>
      <c r="C10" s="28" t="s">
        <v>254</v>
      </c>
      <c r="D10" s="29">
        <v>5.45</v>
      </c>
      <c r="E10" s="30">
        <v>1.82</v>
      </c>
      <c r="F10" s="30"/>
      <c r="G10" s="30"/>
      <c r="H10" s="30">
        <v>1.93</v>
      </c>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v>1.7</v>
      </c>
      <c r="BB10" s="31"/>
      <c r="BC10" s="31"/>
      <c r="BD10" s="28" t="s">
        <v>971</v>
      </c>
      <c r="BE10" s="32"/>
      <c r="BF10" s="24" t="s">
        <v>1233</v>
      </c>
      <c r="BG10" s="16"/>
      <c r="BH10" s="16"/>
      <c r="BI10" s="16"/>
      <c r="BJ10" s="16"/>
      <c r="BK10" s="16"/>
    </row>
    <row r="11" spans="1:63" ht="48" x14ac:dyDescent="0.2">
      <c r="A11" s="26" t="s">
        <v>678</v>
      </c>
      <c r="B11" s="27" t="s">
        <v>984</v>
      </c>
      <c r="C11" s="28" t="s">
        <v>254</v>
      </c>
      <c r="D11" s="29">
        <v>145.42000000000002</v>
      </c>
      <c r="E11" s="30">
        <v>7.94</v>
      </c>
      <c r="F11" s="30">
        <v>0</v>
      </c>
      <c r="G11" s="30">
        <v>0</v>
      </c>
      <c r="H11" s="30">
        <v>26.96</v>
      </c>
      <c r="I11" s="30">
        <v>0</v>
      </c>
      <c r="J11" s="30">
        <v>0</v>
      </c>
      <c r="K11" s="30">
        <v>0</v>
      </c>
      <c r="L11" s="30">
        <v>84.429999999999993</v>
      </c>
      <c r="M11" s="30">
        <v>0.5</v>
      </c>
      <c r="N11" s="30">
        <v>0</v>
      </c>
      <c r="O11" s="30">
        <v>0</v>
      </c>
      <c r="P11" s="30">
        <v>0</v>
      </c>
      <c r="Q11" s="30">
        <v>0</v>
      </c>
      <c r="R11" s="30">
        <v>0</v>
      </c>
      <c r="S11" s="30">
        <v>0</v>
      </c>
      <c r="T11" s="30">
        <v>0</v>
      </c>
      <c r="U11" s="30">
        <v>0</v>
      </c>
      <c r="V11" s="30">
        <v>0</v>
      </c>
      <c r="W11" s="30">
        <v>0</v>
      </c>
      <c r="X11" s="30">
        <v>0</v>
      </c>
      <c r="Y11" s="30">
        <v>0.97000000000000008</v>
      </c>
      <c r="Z11" s="30">
        <v>0</v>
      </c>
      <c r="AA11" s="30">
        <v>0</v>
      </c>
      <c r="AB11" s="30">
        <v>0</v>
      </c>
      <c r="AC11" s="30">
        <v>0</v>
      </c>
      <c r="AD11" s="30">
        <v>0</v>
      </c>
      <c r="AE11" s="30">
        <v>0</v>
      </c>
      <c r="AF11" s="30">
        <v>0</v>
      </c>
      <c r="AG11" s="30">
        <v>0</v>
      </c>
      <c r="AH11" s="30">
        <v>0</v>
      </c>
      <c r="AI11" s="30">
        <v>0</v>
      </c>
      <c r="AJ11" s="30">
        <v>0</v>
      </c>
      <c r="AK11" s="30">
        <v>0</v>
      </c>
      <c r="AL11" s="30">
        <v>0</v>
      </c>
      <c r="AM11" s="30">
        <v>2.63</v>
      </c>
      <c r="AN11" s="30">
        <v>0</v>
      </c>
      <c r="AO11" s="30">
        <v>0</v>
      </c>
      <c r="AP11" s="30">
        <v>0</v>
      </c>
      <c r="AQ11" s="30">
        <v>0</v>
      </c>
      <c r="AR11" s="30">
        <v>0</v>
      </c>
      <c r="AS11" s="30">
        <v>1.29</v>
      </c>
      <c r="AT11" s="30">
        <v>0</v>
      </c>
      <c r="AU11" s="30">
        <v>0</v>
      </c>
      <c r="AV11" s="30">
        <v>0</v>
      </c>
      <c r="AW11" s="30">
        <v>0</v>
      </c>
      <c r="AX11" s="30">
        <v>0</v>
      </c>
      <c r="AY11" s="30">
        <v>0.04</v>
      </c>
      <c r="AZ11" s="30">
        <v>0</v>
      </c>
      <c r="BA11" s="30">
        <v>20.660000000000004</v>
      </c>
      <c r="BB11" s="31">
        <v>0</v>
      </c>
      <c r="BC11" s="31">
        <v>0</v>
      </c>
      <c r="BD11" s="48" t="s">
        <v>985</v>
      </c>
      <c r="BE11" s="32">
        <v>0</v>
      </c>
      <c r="BF11" s="24" t="s">
        <v>1232</v>
      </c>
      <c r="BG11" s="16"/>
      <c r="BH11" s="16"/>
      <c r="BI11" s="16"/>
      <c r="BJ11" s="16"/>
      <c r="BK11" s="16"/>
    </row>
    <row r="12" spans="1:63" ht="78" customHeight="1" x14ac:dyDescent="0.2">
      <c r="A12" s="39" t="s">
        <v>848</v>
      </c>
      <c r="B12" s="27" t="s">
        <v>988</v>
      </c>
      <c r="C12" s="28"/>
      <c r="D12" s="29">
        <v>15.04</v>
      </c>
      <c r="E12" s="30">
        <v>5</v>
      </c>
      <c r="F12" s="30">
        <v>0</v>
      </c>
      <c r="G12" s="30">
        <v>0</v>
      </c>
      <c r="H12" s="30">
        <v>3.5000000000000004</v>
      </c>
      <c r="I12" s="30">
        <v>3.5</v>
      </c>
      <c r="J12" s="30">
        <v>0</v>
      </c>
      <c r="K12" s="30">
        <v>0</v>
      </c>
      <c r="L12" s="30">
        <v>2.04</v>
      </c>
      <c r="M12" s="30">
        <v>0</v>
      </c>
      <c r="N12" s="30">
        <v>0</v>
      </c>
      <c r="O12" s="30">
        <v>0</v>
      </c>
      <c r="P12" s="30">
        <v>0</v>
      </c>
      <c r="Q12" s="30">
        <v>0</v>
      </c>
      <c r="R12" s="30">
        <v>0</v>
      </c>
      <c r="S12" s="30">
        <v>0</v>
      </c>
      <c r="T12" s="30">
        <v>0</v>
      </c>
      <c r="U12" s="30">
        <v>0</v>
      </c>
      <c r="V12" s="30">
        <v>0</v>
      </c>
      <c r="W12" s="30">
        <v>0</v>
      </c>
      <c r="X12" s="30">
        <v>0</v>
      </c>
      <c r="Y12" s="30">
        <v>0.48000000000000004</v>
      </c>
      <c r="Z12" s="30">
        <v>0.52</v>
      </c>
      <c r="AA12" s="30">
        <v>0</v>
      </c>
      <c r="AB12" s="30">
        <v>0</v>
      </c>
      <c r="AC12" s="30">
        <v>0</v>
      </c>
      <c r="AD12" s="30">
        <v>0</v>
      </c>
      <c r="AE12" s="30">
        <v>0</v>
      </c>
      <c r="AF12" s="30">
        <v>0</v>
      </c>
      <c r="AG12" s="30">
        <v>0</v>
      </c>
      <c r="AH12" s="30">
        <v>0</v>
      </c>
      <c r="AI12" s="30">
        <v>0</v>
      </c>
      <c r="AJ12" s="30">
        <v>0</v>
      </c>
      <c r="AK12" s="30">
        <v>0</v>
      </c>
      <c r="AL12" s="30">
        <v>0</v>
      </c>
      <c r="AM12" s="30">
        <v>0</v>
      </c>
      <c r="AN12" s="30">
        <v>0</v>
      </c>
      <c r="AO12" s="30">
        <v>0</v>
      </c>
      <c r="AP12" s="30">
        <v>0</v>
      </c>
      <c r="AQ12" s="30">
        <v>0</v>
      </c>
      <c r="AR12" s="30">
        <v>0</v>
      </c>
      <c r="AS12" s="30">
        <v>0</v>
      </c>
      <c r="AT12" s="30">
        <v>0</v>
      </c>
      <c r="AU12" s="30">
        <v>0</v>
      </c>
      <c r="AV12" s="30">
        <v>0</v>
      </c>
      <c r="AW12" s="30">
        <v>0</v>
      </c>
      <c r="AX12" s="30">
        <v>0</v>
      </c>
      <c r="AY12" s="30">
        <v>0</v>
      </c>
      <c r="AZ12" s="30">
        <v>0</v>
      </c>
      <c r="BA12" s="30">
        <v>0</v>
      </c>
      <c r="BB12" s="31">
        <v>0</v>
      </c>
      <c r="BC12" s="31">
        <v>0</v>
      </c>
      <c r="BD12" s="48" t="s">
        <v>989</v>
      </c>
      <c r="BE12" s="32"/>
      <c r="BF12" s="24" t="s">
        <v>1232</v>
      </c>
      <c r="BG12" s="16"/>
      <c r="BH12" s="16"/>
      <c r="BI12" s="55"/>
      <c r="BJ12" s="55"/>
      <c r="BK12" s="55"/>
    </row>
    <row r="13" spans="1:63" ht="32" x14ac:dyDescent="0.2">
      <c r="A13" s="39" t="s">
        <v>990</v>
      </c>
      <c r="B13" s="40" t="s">
        <v>991</v>
      </c>
      <c r="C13" s="41" t="s">
        <v>278</v>
      </c>
      <c r="D13" s="29">
        <v>9.9999999999999982</v>
      </c>
      <c r="E13" s="29">
        <v>0.06</v>
      </c>
      <c r="F13" s="29"/>
      <c r="G13" s="29"/>
      <c r="H13" s="29">
        <v>2.94</v>
      </c>
      <c r="I13" s="29">
        <v>1.62</v>
      </c>
      <c r="J13" s="29">
        <v>0.06</v>
      </c>
      <c r="K13" s="29"/>
      <c r="L13" s="29">
        <v>2.94</v>
      </c>
      <c r="M13" s="29">
        <v>0.03</v>
      </c>
      <c r="N13" s="29"/>
      <c r="O13" s="29"/>
      <c r="P13" s="29"/>
      <c r="Q13" s="29"/>
      <c r="R13" s="29">
        <v>0.88</v>
      </c>
      <c r="S13" s="29"/>
      <c r="T13" s="29"/>
      <c r="U13" s="29"/>
      <c r="V13" s="29"/>
      <c r="W13" s="29"/>
      <c r="X13" s="29"/>
      <c r="Y13" s="29">
        <v>0.59</v>
      </c>
      <c r="Z13" s="29"/>
      <c r="AA13" s="29"/>
      <c r="AB13" s="29"/>
      <c r="AC13" s="29"/>
      <c r="AD13" s="29"/>
      <c r="AE13" s="29"/>
      <c r="AF13" s="29"/>
      <c r="AG13" s="29"/>
      <c r="AH13" s="29"/>
      <c r="AI13" s="29"/>
      <c r="AJ13" s="29"/>
      <c r="AK13" s="29"/>
      <c r="AL13" s="29"/>
      <c r="AM13" s="29">
        <v>0.28999999999999998</v>
      </c>
      <c r="AN13" s="29"/>
      <c r="AO13" s="29"/>
      <c r="AP13" s="29"/>
      <c r="AQ13" s="29"/>
      <c r="AR13" s="29"/>
      <c r="AS13" s="29"/>
      <c r="AT13" s="29"/>
      <c r="AU13" s="29"/>
      <c r="AV13" s="29"/>
      <c r="AW13" s="29"/>
      <c r="AX13" s="29"/>
      <c r="AY13" s="29"/>
      <c r="AZ13" s="29"/>
      <c r="BA13" s="29">
        <v>0.59</v>
      </c>
      <c r="BB13" s="42"/>
      <c r="BC13" s="42"/>
      <c r="BD13" s="41" t="s">
        <v>970</v>
      </c>
      <c r="BE13" s="32"/>
      <c r="BF13" s="24" t="s">
        <v>1233</v>
      </c>
      <c r="BG13" s="16"/>
      <c r="BH13" s="16"/>
      <c r="BI13" s="16"/>
      <c r="BJ13" s="16"/>
      <c r="BK13" s="16"/>
    </row>
    <row r="14" spans="1:63" ht="32" x14ac:dyDescent="0.2">
      <c r="A14" s="26" t="s">
        <v>995</v>
      </c>
      <c r="B14" s="27" t="s">
        <v>996</v>
      </c>
      <c r="C14" s="28"/>
      <c r="D14" s="29">
        <v>1.07</v>
      </c>
      <c r="E14" s="30">
        <v>0.5</v>
      </c>
      <c r="F14" s="30"/>
      <c r="G14" s="30"/>
      <c r="H14" s="30">
        <v>7.0000000000000007E-2</v>
      </c>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v>0.5</v>
      </c>
      <c r="BB14" s="31"/>
      <c r="BC14" s="31"/>
      <c r="BD14" s="48" t="s">
        <v>997</v>
      </c>
      <c r="BE14" s="32"/>
      <c r="BF14" s="24" t="s">
        <v>1232</v>
      </c>
      <c r="BG14" s="16"/>
      <c r="BH14" s="16"/>
      <c r="BI14" s="55"/>
      <c r="BJ14" s="55"/>
      <c r="BK14" s="55"/>
    </row>
    <row r="15" spans="1:63" ht="16" x14ac:dyDescent="0.2">
      <c r="A15" s="26" t="s">
        <v>998</v>
      </c>
      <c r="B15" s="56" t="s">
        <v>999</v>
      </c>
      <c r="C15" s="57" t="s">
        <v>256</v>
      </c>
      <c r="D15" s="59">
        <v>5</v>
      </c>
      <c r="E15" s="60">
        <v>0.5</v>
      </c>
      <c r="F15" s="60"/>
      <c r="G15" s="60"/>
      <c r="H15" s="60">
        <v>1</v>
      </c>
      <c r="I15" s="60">
        <v>1</v>
      </c>
      <c r="J15" s="60"/>
      <c r="K15" s="60"/>
      <c r="L15" s="60">
        <v>1</v>
      </c>
      <c r="M15" s="60">
        <v>0.5</v>
      </c>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v>1</v>
      </c>
      <c r="BB15" s="61"/>
      <c r="BC15" s="61"/>
      <c r="BD15" s="58" t="s">
        <v>539</v>
      </c>
      <c r="BE15" s="62"/>
      <c r="BF15" s="24" t="s">
        <v>1233</v>
      </c>
      <c r="BG15" s="63"/>
      <c r="BH15" s="63"/>
      <c r="BI15" s="63"/>
      <c r="BJ15" s="63"/>
      <c r="BK15" s="63"/>
    </row>
    <row r="16" spans="1:63" ht="16" x14ac:dyDescent="0.2">
      <c r="A16" s="26" t="s">
        <v>1000</v>
      </c>
      <c r="B16" s="27" t="s">
        <v>1001</v>
      </c>
      <c r="C16" s="28" t="s">
        <v>411</v>
      </c>
      <c r="D16" s="29">
        <v>0.08</v>
      </c>
      <c r="E16" s="30">
        <v>0.08</v>
      </c>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1"/>
      <c r="BC16" s="31"/>
      <c r="BD16" s="28" t="s">
        <v>972</v>
      </c>
      <c r="BE16" s="32"/>
      <c r="BF16" s="24" t="s">
        <v>1233</v>
      </c>
      <c r="BG16" s="16"/>
      <c r="BH16" s="16"/>
      <c r="BI16" s="16"/>
      <c r="BJ16" s="16"/>
      <c r="BK16" s="16"/>
    </row>
    <row r="17" spans="1:63" ht="48" x14ac:dyDescent="0.2">
      <c r="A17" s="39" t="s">
        <v>1006</v>
      </c>
      <c r="B17" s="40" t="s">
        <v>1007</v>
      </c>
      <c r="C17" s="41"/>
      <c r="D17" s="29">
        <v>29.25</v>
      </c>
      <c r="E17" s="29">
        <v>0.25</v>
      </c>
      <c r="F17" s="29"/>
      <c r="G17" s="29"/>
      <c r="H17" s="29">
        <v>7.5</v>
      </c>
      <c r="I17" s="29"/>
      <c r="J17" s="16"/>
      <c r="K17" s="29"/>
      <c r="L17" s="29">
        <v>19.489999999999998</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v>0.15</v>
      </c>
      <c r="AY17" s="29">
        <v>0.01</v>
      </c>
      <c r="AZ17" s="29"/>
      <c r="BA17" s="29">
        <v>1.85</v>
      </c>
      <c r="BB17" s="42"/>
      <c r="BC17" s="42"/>
      <c r="BD17" s="15" t="s">
        <v>1008</v>
      </c>
      <c r="BE17" s="43"/>
      <c r="BF17" s="24" t="s">
        <v>1232</v>
      </c>
      <c r="BG17" s="16"/>
      <c r="BH17" s="16"/>
      <c r="BI17" s="16"/>
      <c r="BJ17" s="16"/>
      <c r="BK17" s="16"/>
    </row>
    <row r="18" spans="1:63" ht="32" x14ac:dyDescent="0.2">
      <c r="A18" s="39" t="s">
        <v>1009</v>
      </c>
      <c r="B18" s="64" t="s">
        <v>1010</v>
      </c>
      <c r="C18" s="41"/>
      <c r="D18" s="29">
        <v>18</v>
      </c>
      <c r="E18" s="29">
        <v>0.4</v>
      </c>
      <c r="F18" s="29"/>
      <c r="G18" s="29"/>
      <c r="H18" s="29">
        <v>1.6</v>
      </c>
      <c r="I18" s="29"/>
      <c r="J18" s="29">
        <v>2</v>
      </c>
      <c r="K18" s="29"/>
      <c r="L18" s="29">
        <v>8.6999999999999993</v>
      </c>
      <c r="M18" s="29">
        <v>0.94</v>
      </c>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v>1.36</v>
      </c>
      <c r="AT18" s="29"/>
      <c r="AU18" s="29"/>
      <c r="AV18" s="29"/>
      <c r="AW18" s="29"/>
      <c r="AX18" s="29">
        <v>1</v>
      </c>
      <c r="AY18" s="29"/>
      <c r="AZ18" s="29"/>
      <c r="BA18" s="29">
        <v>2</v>
      </c>
      <c r="BB18" s="42"/>
      <c r="BC18" s="42"/>
      <c r="BD18" s="64" t="s">
        <v>1011</v>
      </c>
      <c r="BE18" s="43"/>
      <c r="BF18" s="24" t="s">
        <v>1232</v>
      </c>
      <c r="BG18" s="16"/>
      <c r="BH18" s="16"/>
      <c r="BI18" s="16"/>
      <c r="BJ18" s="16"/>
      <c r="BK18" s="16"/>
    </row>
    <row r="19" spans="1:63" ht="32" x14ac:dyDescent="0.2">
      <c r="A19" s="39" t="s">
        <v>1012</v>
      </c>
      <c r="B19" s="40" t="s">
        <v>1013</v>
      </c>
      <c r="C19" s="41" t="s">
        <v>254</v>
      </c>
      <c r="D19" s="29">
        <v>1</v>
      </c>
      <c r="E19" s="29">
        <v>0.11</v>
      </c>
      <c r="F19" s="29"/>
      <c r="G19" s="29"/>
      <c r="H19" s="29">
        <v>0.05</v>
      </c>
      <c r="I19" s="29"/>
      <c r="J19" s="29"/>
      <c r="K19" s="29"/>
      <c r="L19" s="29"/>
      <c r="M19" s="29"/>
      <c r="N19" s="29"/>
      <c r="O19" s="29"/>
      <c r="P19" s="29"/>
      <c r="Q19" s="29"/>
      <c r="R19" s="29"/>
      <c r="S19" s="29"/>
      <c r="T19" s="29"/>
      <c r="U19" s="29"/>
      <c r="V19" s="29"/>
      <c r="W19" s="29"/>
      <c r="X19" s="29"/>
      <c r="Y19" s="29">
        <v>0.84</v>
      </c>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42"/>
      <c r="BC19" s="42"/>
      <c r="BD19" s="41" t="s">
        <v>971</v>
      </c>
      <c r="BE19" s="43"/>
      <c r="BF19" s="24" t="s">
        <v>1233</v>
      </c>
      <c r="BG19" s="16"/>
      <c r="BH19" s="16"/>
      <c r="BI19" s="16"/>
      <c r="BJ19" s="16"/>
      <c r="BK19" s="16"/>
    </row>
    <row r="20" spans="1:63" ht="32" x14ac:dyDescent="0.2">
      <c r="A20" s="39" t="s">
        <v>1014</v>
      </c>
      <c r="B20" s="27" t="s">
        <v>1015</v>
      </c>
      <c r="C20" s="28"/>
      <c r="D20" s="29">
        <v>2.9699999999999998</v>
      </c>
      <c r="E20" s="30">
        <v>0.42</v>
      </c>
      <c r="F20" s="30">
        <v>0</v>
      </c>
      <c r="G20" s="30">
        <v>0</v>
      </c>
      <c r="H20" s="30">
        <v>0.91</v>
      </c>
      <c r="I20" s="30">
        <v>0</v>
      </c>
      <c r="J20" s="30">
        <v>0</v>
      </c>
      <c r="K20" s="30">
        <v>0</v>
      </c>
      <c r="L20" s="30">
        <v>0.75</v>
      </c>
      <c r="M20" s="30">
        <v>0.21</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0.05</v>
      </c>
      <c r="AF20" s="30">
        <v>0.01</v>
      </c>
      <c r="AG20" s="30">
        <v>0</v>
      </c>
      <c r="AH20" s="30">
        <v>0</v>
      </c>
      <c r="AI20" s="30">
        <v>0</v>
      </c>
      <c r="AJ20" s="30">
        <v>0</v>
      </c>
      <c r="AK20" s="30">
        <v>0</v>
      </c>
      <c r="AL20" s="30">
        <v>0</v>
      </c>
      <c r="AM20" s="30">
        <v>0.35</v>
      </c>
      <c r="AN20" s="30">
        <v>0</v>
      </c>
      <c r="AO20" s="30">
        <v>0.01</v>
      </c>
      <c r="AP20" s="30">
        <v>0</v>
      </c>
      <c r="AQ20" s="30">
        <v>0</v>
      </c>
      <c r="AR20" s="30">
        <v>0</v>
      </c>
      <c r="AS20" s="30">
        <v>0</v>
      </c>
      <c r="AT20" s="30">
        <v>0</v>
      </c>
      <c r="AU20" s="30">
        <v>0</v>
      </c>
      <c r="AV20" s="30">
        <v>0</v>
      </c>
      <c r="AW20" s="30">
        <v>0</v>
      </c>
      <c r="AX20" s="30">
        <v>0</v>
      </c>
      <c r="AY20" s="30">
        <v>0</v>
      </c>
      <c r="AZ20" s="30">
        <v>0</v>
      </c>
      <c r="BA20" s="30">
        <v>0.26</v>
      </c>
      <c r="BB20" s="31">
        <v>0</v>
      </c>
      <c r="BC20" s="31">
        <v>0</v>
      </c>
      <c r="BD20" s="48" t="s">
        <v>1016</v>
      </c>
      <c r="BE20" s="32"/>
      <c r="BF20" s="24" t="s">
        <v>1232</v>
      </c>
      <c r="BG20" s="16"/>
      <c r="BH20" s="16"/>
      <c r="BI20" s="16"/>
      <c r="BJ20" s="16"/>
      <c r="BK20" s="16"/>
    </row>
    <row r="21" spans="1:63" ht="16" x14ac:dyDescent="0.2">
      <c r="A21" s="39" t="s">
        <v>1018</v>
      </c>
      <c r="B21" s="27" t="s">
        <v>1019</v>
      </c>
      <c r="C21" s="28" t="s">
        <v>254</v>
      </c>
      <c r="D21" s="29">
        <v>14.5</v>
      </c>
      <c r="E21" s="30">
        <v>0.5</v>
      </c>
      <c r="F21" s="30"/>
      <c r="G21" s="30"/>
      <c r="H21" s="30">
        <v>3</v>
      </c>
      <c r="I21" s="30">
        <v>0.5</v>
      </c>
      <c r="J21" s="30">
        <v>0.2</v>
      </c>
      <c r="K21" s="30"/>
      <c r="L21" s="30">
        <v>6</v>
      </c>
      <c r="M21" s="30">
        <v>0.05</v>
      </c>
      <c r="N21" s="30"/>
      <c r="O21" s="30"/>
      <c r="P21" s="30"/>
      <c r="Q21" s="30"/>
      <c r="R21" s="30"/>
      <c r="S21" s="30"/>
      <c r="T21" s="30"/>
      <c r="U21" s="30"/>
      <c r="V21" s="30">
        <v>0.5</v>
      </c>
      <c r="W21" s="30"/>
      <c r="X21" s="30"/>
      <c r="Y21" s="30"/>
      <c r="Z21" s="30"/>
      <c r="AA21" s="30"/>
      <c r="AB21" s="30"/>
      <c r="AC21" s="30"/>
      <c r="AD21" s="30"/>
      <c r="AE21" s="30"/>
      <c r="AF21" s="30"/>
      <c r="AG21" s="30"/>
      <c r="AH21" s="30"/>
      <c r="AI21" s="30"/>
      <c r="AJ21" s="30"/>
      <c r="AK21" s="30"/>
      <c r="AL21" s="30"/>
      <c r="AM21" s="30">
        <v>0.1</v>
      </c>
      <c r="AN21" s="30"/>
      <c r="AO21" s="30"/>
      <c r="AP21" s="30"/>
      <c r="AQ21" s="30"/>
      <c r="AR21" s="30"/>
      <c r="AS21" s="30"/>
      <c r="AT21" s="30"/>
      <c r="AU21" s="30"/>
      <c r="AV21" s="30"/>
      <c r="AW21" s="30"/>
      <c r="AX21" s="30">
        <v>2</v>
      </c>
      <c r="AY21" s="30"/>
      <c r="AZ21" s="30"/>
      <c r="BA21" s="30">
        <v>1.65</v>
      </c>
      <c r="BB21" s="31"/>
      <c r="BC21" s="31"/>
      <c r="BD21" s="28" t="s">
        <v>967</v>
      </c>
      <c r="BE21" s="32"/>
      <c r="BF21" s="24" t="s">
        <v>1233</v>
      </c>
      <c r="BG21" s="16"/>
      <c r="BH21" s="16"/>
      <c r="BI21" s="16"/>
      <c r="BJ21" s="16"/>
      <c r="BK21" s="16"/>
    </row>
    <row r="22" spans="1:63" ht="16" x14ac:dyDescent="0.2">
      <c r="A22" s="39" t="s">
        <v>1021</v>
      </c>
      <c r="B22" s="27" t="s">
        <v>1022</v>
      </c>
      <c r="C22" s="28"/>
      <c r="D22" s="29">
        <v>4.7100000000000017</v>
      </c>
      <c r="E22" s="30">
        <v>0.90000000000000024</v>
      </c>
      <c r="F22" s="30">
        <v>0</v>
      </c>
      <c r="G22" s="30">
        <v>0</v>
      </c>
      <c r="H22" s="30">
        <v>2.160000000000001</v>
      </c>
      <c r="I22" s="30">
        <v>1.6500000000000004</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0</v>
      </c>
      <c r="AF22" s="30">
        <v>0</v>
      </c>
      <c r="AG22" s="30">
        <v>0</v>
      </c>
      <c r="AH22" s="30">
        <v>0</v>
      </c>
      <c r="AI22" s="30">
        <v>0</v>
      </c>
      <c r="AJ22" s="30">
        <v>0</v>
      </c>
      <c r="AK22" s="30">
        <v>0</v>
      </c>
      <c r="AL22" s="30">
        <v>0</v>
      </c>
      <c r="AM22" s="30">
        <v>0</v>
      </c>
      <c r="AN22" s="30">
        <v>0</v>
      </c>
      <c r="AO22" s="30">
        <v>0</v>
      </c>
      <c r="AP22" s="30">
        <v>0</v>
      </c>
      <c r="AQ22" s="30">
        <v>0</v>
      </c>
      <c r="AR22" s="30">
        <v>0</v>
      </c>
      <c r="AS22" s="30">
        <v>0</v>
      </c>
      <c r="AT22" s="30">
        <v>0</v>
      </c>
      <c r="AU22" s="30">
        <v>0</v>
      </c>
      <c r="AV22" s="30">
        <v>0</v>
      </c>
      <c r="AW22" s="30">
        <v>0</v>
      </c>
      <c r="AX22" s="30">
        <v>0</v>
      </c>
      <c r="AY22" s="30">
        <v>0</v>
      </c>
      <c r="AZ22" s="30">
        <v>0</v>
      </c>
      <c r="BA22" s="30">
        <v>0</v>
      </c>
      <c r="BB22" s="31">
        <v>0</v>
      </c>
      <c r="BC22" s="31">
        <v>0</v>
      </c>
      <c r="BD22" s="48" t="s">
        <v>539</v>
      </c>
      <c r="BE22" s="32"/>
      <c r="BF22" s="24" t="s">
        <v>1232</v>
      </c>
      <c r="BG22" s="16"/>
      <c r="BH22" s="16"/>
      <c r="BI22" s="16"/>
      <c r="BJ22" s="16"/>
      <c r="BK22" s="16"/>
    </row>
    <row r="23" spans="1:63" ht="16" x14ac:dyDescent="0.2">
      <c r="A23" s="39" t="s">
        <v>1025</v>
      </c>
      <c r="B23" s="27" t="s">
        <v>1026</v>
      </c>
      <c r="C23" s="28" t="s">
        <v>255</v>
      </c>
      <c r="D23" s="29">
        <v>0.25</v>
      </c>
      <c r="E23" s="30">
        <v>0.25</v>
      </c>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1"/>
      <c r="BC23" s="31"/>
      <c r="BD23" s="28" t="s">
        <v>987</v>
      </c>
      <c r="BE23" s="32" t="s">
        <v>1027</v>
      </c>
      <c r="BF23" s="24" t="s">
        <v>1233</v>
      </c>
      <c r="BG23" s="16"/>
      <c r="BH23" s="16"/>
      <c r="BI23" s="16"/>
      <c r="BJ23" s="16"/>
      <c r="BK23" s="16"/>
    </row>
    <row r="24" spans="1:63" ht="16" x14ac:dyDescent="0.2">
      <c r="A24" s="39" t="s">
        <v>1028</v>
      </c>
      <c r="B24" s="27" t="s">
        <v>1029</v>
      </c>
      <c r="C24" s="28" t="s">
        <v>255</v>
      </c>
      <c r="D24" s="29">
        <v>0.2</v>
      </c>
      <c r="E24" s="30">
        <v>0.2</v>
      </c>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1"/>
      <c r="BC24" s="31"/>
      <c r="BD24" s="28" t="s">
        <v>1023</v>
      </c>
      <c r="BE24" s="32"/>
      <c r="BF24" s="24" t="s">
        <v>1233</v>
      </c>
      <c r="BG24" s="16"/>
      <c r="BH24" s="16"/>
      <c r="BI24" s="16"/>
      <c r="BJ24" s="16"/>
      <c r="BK24" s="16"/>
    </row>
    <row r="25" spans="1:63" ht="16" x14ac:dyDescent="0.2">
      <c r="A25" s="33" t="s">
        <v>1031</v>
      </c>
      <c r="B25" s="40" t="s">
        <v>1032</v>
      </c>
      <c r="C25" s="41" t="s">
        <v>258</v>
      </c>
      <c r="D25" s="29">
        <v>12.18</v>
      </c>
      <c r="E25" s="29">
        <v>0.05</v>
      </c>
      <c r="F25" s="29"/>
      <c r="G25" s="29"/>
      <c r="H25" s="29">
        <v>3</v>
      </c>
      <c r="I25" s="29">
        <v>0.2</v>
      </c>
      <c r="J25" s="29">
        <v>0.05</v>
      </c>
      <c r="K25" s="29"/>
      <c r="L25" s="29">
        <v>3</v>
      </c>
      <c r="M25" s="29">
        <v>0.2</v>
      </c>
      <c r="N25" s="29"/>
      <c r="O25" s="29"/>
      <c r="P25" s="29"/>
      <c r="Q25" s="29"/>
      <c r="R25" s="29"/>
      <c r="S25" s="29"/>
      <c r="T25" s="29"/>
      <c r="U25" s="29"/>
      <c r="V25" s="29"/>
      <c r="W25" s="29"/>
      <c r="X25" s="29"/>
      <c r="Y25" s="29">
        <v>1</v>
      </c>
      <c r="Z25" s="29"/>
      <c r="AA25" s="29"/>
      <c r="AB25" s="29"/>
      <c r="AC25" s="29"/>
      <c r="AD25" s="29"/>
      <c r="AE25" s="29"/>
      <c r="AF25" s="29"/>
      <c r="AG25" s="29"/>
      <c r="AH25" s="29"/>
      <c r="AI25" s="29"/>
      <c r="AJ25" s="29"/>
      <c r="AK25" s="29"/>
      <c r="AL25" s="29"/>
      <c r="AM25" s="29">
        <v>0.05</v>
      </c>
      <c r="AN25" s="29"/>
      <c r="AO25" s="29"/>
      <c r="AP25" s="29"/>
      <c r="AQ25" s="29"/>
      <c r="AR25" s="29"/>
      <c r="AS25" s="29">
        <v>1</v>
      </c>
      <c r="AT25" s="29"/>
      <c r="AU25" s="29"/>
      <c r="AV25" s="29"/>
      <c r="AW25" s="29"/>
      <c r="AX25" s="29">
        <v>1.63</v>
      </c>
      <c r="AY25" s="29"/>
      <c r="AZ25" s="29"/>
      <c r="BA25" s="29">
        <v>2</v>
      </c>
      <c r="BB25" s="42"/>
      <c r="BC25" s="42"/>
      <c r="BD25" s="41" t="s">
        <v>970</v>
      </c>
      <c r="BE25" s="43"/>
      <c r="BF25" s="24" t="s">
        <v>1233</v>
      </c>
      <c r="BG25" s="16"/>
      <c r="BH25" s="16"/>
      <c r="BI25" s="16"/>
      <c r="BJ25" s="16"/>
      <c r="BK25" s="16"/>
    </row>
    <row r="26" spans="1:63" ht="16" x14ac:dyDescent="0.2">
      <c r="A26" s="33" t="s">
        <v>1033</v>
      </c>
      <c r="B26" s="40" t="s">
        <v>1034</v>
      </c>
      <c r="C26" s="41" t="s">
        <v>257</v>
      </c>
      <c r="D26" s="29">
        <v>2</v>
      </c>
      <c r="E26" s="29">
        <v>1.2</v>
      </c>
      <c r="F26" s="29"/>
      <c r="G26" s="29"/>
      <c r="H26" s="29">
        <v>0.5</v>
      </c>
      <c r="I26" s="29">
        <v>0.3</v>
      </c>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42"/>
      <c r="BC26" s="42"/>
      <c r="BD26" s="41" t="s">
        <v>970</v>
      </c>
      <c r="BE26" s="43"/>
      <c r="BF26" s="24" t="s">
        <v>1233</v>
      </c>
      <c r="BG26" s="16"/>
      <c r="BH26" s="16"/>
      <c r="BI26" s="16"/>
      <c r="BJ26" s="16"/>
      <c r="BK26" s="16"/>
    </row>
    <row r="27" spans="1:63" ht="32" x14ac:dyDescent="0.2">
      <c r="A27" s="33" t="s">
        <v>1035</v>
      </c>
      <c r="B27" s="40" t="s">
        <v>1036</v>
      </c>
      <c r="C27" s="41" t="s">
        <v>257</v>
      </c>
      <c r="D27" s="29">
        <v>3.9600000000000004</v>
      </c>
      <c r="E27" s="29">
        <v>1.36</v>
      </c>
      <c r="F27" s="29"/>
      <c r="G27" s="29"/>
      <c r="H27" s="29">
        <v>1.1200000000000001</v>
      </c>
      <c r="I27" s="29"/>
      <c r="J27" s="29"/>
      <c r="K27" s="29"/>
      <c r="L27" s="29"/>
      <c r="M27" s="29"/>
      <c r="N27" s="29"/>
      <c r="O27" s="29"/>
      <c r="P27" s="29"/>
      <c r="Q27" s="29"/>
      <c r="R27" s="29"/>
      <c r="S27" s="29"/>
      <c r="T27" s="29"/>
      <c r="U27" s="29"/>
      <c r="V27" s="29"/>
      <c r="W27" s="29"/>
      <c r="X27" s="29"/>
      <c r="Y27" s="29">
        <v>0.3</v>
      </c>
      <c r="Z27" s="29"/>
      <c r="AA27" s="29"/>
      <c r="AB27" s="29"/>
      <c r="AC27" s="29"/>
      <c r="AD27" s="29"/>
      <c r="AE27" s="29"/>
      <c r="AF27" s="29"/>
      <c r="AG27" s="29"/>
      <c r="AH27" s="29"/>
      <c r="AI27" s="29"/>
      <c r="AJ27" s="29"/>
      <c r="AK27" s="29"/>
      <c r="AL27" s="29"/>
      <c r="AM27" s="29">
        <v>0.18</v>
      </c>
      <c r="AN27" s="29"/>
      <c r="AO27" s="29"/>
      <c r="AP27" s="29"/>
      <c r="AQ27" s="29"/>
      <c r="AR27" s="29"/>
      <c r="AS27" s="29"/>
      <c r="AT27" s="29"/>
      <c r="AU27" s="29"/>
      <c r="AV27" s="29"/>
      <c r="AW27" s="29"/>
      <c r="AX27" s="29"/>
      <c r="AY27" s="29"/>
      <c r="AZ27" s="29"/>
      <c r="BA27" s="29">
        <v>1</v>
      </c>
      <c r="BB27" s="42"/>
      <c r="BC27" s="42"/>
      <c r="BD27" s="41" t="s">
        <v>971</v>
      </c>
      <c r="BE27" s="43"/>
      <c r="BF27" s="24" t="s">
        <v>1233</v>
      </c>
      <c r="BG27" s="16"/>
      <c r="BH27" s="16"/>
      <c r="BI27" s="16"/>
      <c r="BJ27" s="16"/>
      <c r="BK27" s="16"/>
    </row>
    <row r="28" spans="1:63" ht="16" x14ac:dyDescent="0.2">
      <c r="A28" s="39" t="s">
        <v>1037</v>
      </c>
      <c r="B28" s="40" t="s">
        <v>1038</v>
      </c>
      <c r="C28" s="41" t="s">
        <v>260</v>
      </c>
      <c r="D28" s="29">
        <v>0.9</v>
      </c>
      <c r="E28" s="29">
        <v>0.9</v>
      </c>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42"/>
      <c r="BC28" s="42"/>
      <c r="BD28" s="41" t="s">
        <v>1020</v>
      </c>
      <c r="BE28" s="43" t="s">
        <v>1039</v>
      </c>
      <c r="BF28" s="24" t="s">
        <v>1233</v>
      </c>
      <c r="BG28" s="16"/>
      <c r="BH28" s="16"/>
      <c r="BI28" s="16"/>
      <c r="BJ28" s="16"/>
      <c r="BK28" s="16"/>
    </row>
    <row r="29" spans="1:63" ht="16" x14ac:dyDescent="0.2">
      <c r="A29" s="39" t="s">
        <v>1040</v>
      </c>
      <c r="B29" s="27" t="s">
        <v>1041</v>
      </c>
      <c r="C29" s="28" t="s">
        <v>260</v>
      </c>
      <c r="D29" s="29">
        <v>0.28000000000000003</v>
      </c>
      <c r="E29" s="30">
        <v>0.28000000000000003</v>
      </c>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1"/>
      <c r="BC29" s="31"/>
      <c r="BD29" s="28" t="s">
        <v>1024</v>
      </c>
      <c r="BE29" s="32" t="s">
        <v>1042</v>
      </c>
      <c r="BF29" s="24" t="s">
        <v>1233</v>
      </c>
      <c r="BG29" s="16"/>
      <c r="BH29" s="16"/>
      <c r="BI29" s="16"/>
      <c r="BJ29" s="16"/>
      <c r="BK29" s="16"/>
    </row>
    <row r="30" spans="1:63" ht="16" x14ac:dyDescent="0.2">
      <c r="A30" s="39" t="s">
        <v>1046</v>
      </c>
      <c r="B30" s="40" t="s">
        <v>1047</v>
      </c>
      <c r="C30" s="41" t="s">
        <v>433</v>
      </c>
      <c r="D30" s="29">
        <v>0.45</v>
      </c>
      <c r="E30" s="29">
        <v>0.2</v>
      </c>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v>0.25</v>
      </c>
      <c r="AF30" s="29"/>
      <c r="AG30" s="29"/>
      <c r="AH30" s="29"/>
      <c r="AI30" s="29"/>
      <c r="AJ30" s="29"/>
      <c r="AK30" s="29"/>
      <c r="AL30" s="29"/>
      <c r="AM30" s="29"/>
      <c r="AN30" s="29"/>
      <c r="AO30" s="29"/>
      <c r="AP30" s="29"/>
      <c r="AQ30" s="29"/>
      <c r="AR30" s="29"/>
      <c r="AS30" s="29"/>
      <c r="AT30" s="29"/>
      <c r="AU30" s="29"/>
      <c r="AV30" s="29"/>
      <c r="AW30" s="29"/>
      <c r="AX30" s="29"/>
      <c r="AY30" s="29"/>
      <c r="AZ30" s="29"/>
      <c r="BA30" s="29"/>
      <c r="BB30" s="42"/>
      <c r="BC30" s="42"/>
      <c r="BD30" s="41" t="s">
        <v>977</v>
      </c>
      <c r="BE30" s="43"/>
      <c r="BF30" s="24" t="s">
        <v>1233</v>
      </c>
      <c r="BG30" s="16"/>
      <c r="BH30" s="16"/>
      <c r="BI30" s="16"/>
      <c r="BJ30" s="16"/>
      <c r="BK30" s="16"/>
    </row>
    <row r="31" spans="1:63" ht="16" x14ac:dyDescent="0.2">
      <c r="A31" s="39" t="s">
        <v>1054</v>
      </c>
      <c r="B31" s="27" t="s">
        <v>1055</v>
      </c>
      <c r="C31" s="28" t="s">
        <v>355</v>
      </c>
      <c r="D31" s="29">
        <v>2.8299999999999996</v>
      </c>
      <c r="E31" s="30">
        <v>0.5</v>
      </c>
      <c r="F31" s="30"/>
      <c r="G31" s="30"/>
      <c r="H31" s="30">
        <v>0.5</v>
      </c>
      <c r="I31" s="30">
        <v>0.5</v>
      </c>
      <c r="J31" s="30">
        <v>0.5</v>
      </c>
      <c r="K31" s="30"/>
      <c r="L31" s="30">
        <v>0.5</v>
      </c>
      <c r="M31" s="30"/>
      <c r="N31" s="30"/>
      <c r="O31" s="30"/>
      <c r="P31" s="30"/>
      <c r="Q31" s="30"/>
      <c r="R31" s="30"/>
      <c r="S31" s="30"/>
      <c r="T31" s="30"/>
      <c r="U31" s="30"/>
      <c r="V31" s="30"/>
      <c r="W31" s="30"/>
      <c r="X31" s="30"/>
      <c r="Y31" s="30">
        <v>0.3</v>
      </c>
      <c r="Z31" s="30">
        <v>0.03</v>
      </c>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1"/>
      <c r="BC31" s="31"/>
      <c r="BD31" s="28" t="s">
        <v>970</v>
      </c>
      <c r="BE31" s="32"/>
      <c r="BF31" s="24" t="s">
        <v>1233</v>
      </c>
      <c r="BG31" s="16"/>
      <c r="BH31" s="16"/>
      <c r="BI31" s="16"/>
      <c r="BJ31" s="16"/>
      <c r="BK31" s="16"/>
    </row>
    <row r="32" spans="1:63" ht="16" x14ac:dyDescent="0.2">
      <c r="A32" s="39" t="s">
        <v>1056</v>
      </c>
      <c r="B32" s="27" t="s">
        <v>1057</v>
      </c>
      <c r="C32" s="28" t="s">
        <v>355</v>
      </c>
      <c r="D32" s="29">
        <v>0.68</v>
      </c>
      <c r="E32" s="30">
        <v>0.68</v>
      </c>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1"/>
      <c r="BC32" s="31"/>
      <c r="BD32" s="28" t="s">
        <v>967</v>
      </c>
      <c r="BE32" s="32" t="s">
        <v>1058</v>
      </c>
      <c r="BF32" s="24" t="s">
        <v>1233</v>
      </c>
      <c r="BG32" s="16"/>
      <c r="BH32" s="16"/>
      <c r="BI32" s="16"/>
      <c r="BJ32" s="16"/>
      <c r="BK32" s="16"/>
    </row>
    <row r="33" spans="1:63" ht="16" x14ac:dyDescent="0.2">
      <c r="A33" s="39" t="s">
        <v>1059</v>
      </c>
      <c r="B33" s="27" t="s">
        <v>1060</v>
      </c>
      <c r="C33" s="28" t="s">
        <v>355</v>
      </c>
      <c r="D33" s="29">
        <v>0.64</v>
      </c>
      <c r="E33" s="30">
        <v>0.43</v>
      </c>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v>0.21</v>
      </c>
      <c r="BB33" s="31"/>
      <c r="BC33" s="31"/>
      <c r="BD33" s="28" t="s">
        <v>972</v>
      </c>
      <c r="BE33" s="32" t="s">
        <v>1061</v>
      </c>
      <c r="BF33" s="24" t="s">
        <v>1233</v>
      </c>
      <c r="BG33" s="16"/>
      <c r="BH33" s="16"/>
      <c r="BI33" s="16"/>
      <c r="BJ33" s="16"/>
      <c r="BK33" s="16"/>
    </row>
    <row r="34" spans="1:63" ht="16" x14ac:dyDescent="0.2">
      <c r="A34" s="39" t="s">
        <v>1062</v>
      </c>
      <c r="B34" s="27" t="s">
        <v>1063</v>
      </c>
      <c r="C34" s="28" t="s">
        <v>355</v>
      </c>
      <c r="D34" s="29">
        <v>0.59000000000000008</v>
      </c>
      <c r="E34" s="30">
        <v>0.52</v>
      </c>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v>7.0000000000000007E-2</v>
      </c>
      <c r="AZ34" s="30"/>
      <c r="BA34" s="30"/>
      <c r="BB34" s="31"/>
      <c r="BC34" s="31"/>
      <c r="BD34" s="28" t="s">
        <v>977</v>
      </c>
      <c r="BE34" s="32" t="s">
        <v>1064</v>
      </c>
      <c r="BF34" s="24" t="s">
        <v>1233</v>
      </c>
      <c r="BG34" s="16"/>
      <c r="BH34" s="16"/>
      <c r="BI34" s="16"/>
      <c r="BJ34" s="16"/>
      <c r="BK34" s="16"/>
    </row>
    <row r="35" spans="1:63" ht="16" x14ac:dyDescent="0.2">
      <c r="A35" s="39" t="s">
        <v>1065</v>
      </c>
      <c r="B35" s="27" t="s">
        <v>1066</v>
      </c>
      <c r="C35" s="28" t="s">
        <v>355</v>
      </c>
      <c r="D35" s="29">
        <v>0.7</v>
      </c>
      <c r="E35" s="30">
        <v>0.5</v>
      </c>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v>0.2</v>
      </c>
      <c r="BB35" s="31"/>
      <c r="BC35" s="31"/>
      <c r="BD35" s="28" t="s">
        <v>987</v>
      </c>
      <c r="BE35" s="32" t="s">
        <v>1067</v>
      </c>
      <c r="BF35" s="24" t="s">
        <v>1233</v>
      </c>
      <c r="BG35" s="16"/>
      <c r="BH35" s="16"/>
      <c r="BI35" s="55"/>
      <c r="BJ35" s="55"/>
      <c r="BK35" s="55"/>
    </row>
    <row r="36" spans="1:63" ht="16" x14ac:dyDescent="0.2">
      <c r="A36" s="39" t="s">
        <v>1068</v>
      </c>
      <c r="B36" s="27" t="s">
        <v>1069</v>
      </c>
      <c r="C36" s="28" t="s">
        <v>355</v>
      </c>
      <c r="D36" s="29">
        <v>0.72</v>
      </c>
      <c r="E36" s="30">
        <v>0.72</v>
      </c>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1"/>
      <c r="BC36" s="31"/>
      <c r="BD36" s="28" t="s">
        <v>1024</v>
      </c>
      <c r="BE36" s="32"/>
      <c r="BF36" s="24" t="s">
        <v>1233</v>
      </c>
      <c r="BG36" s="16"/>
      <c r="BH36" s="16"/>
      <c r="BI36" s="55"/>
      <c r="BJ36" s="55"/>
      <c r="BK36" s="55"/>
    </row>
    <row r="37" spans="1:63" ht="16" x14ac:dyDescent="0.2">
      <c r="A37" s="39" t="s">
        <v>1070</v>
      </c>
      <c r="B37" s="27" t="s">
        <v>1071</v>
      </c>
      <c r="C37" s="28" t="s">
        <v>355</v>
      </c>
      <c r="D37" s="29">
        <v>0.33</v>
      </c>
      <c r="E37" s="30">
        <v>0.03</v>
      </c>
      <c r="F37" s="30"/>
      <c r="G37" s="30"/>
      <c r="H37" s="30">
        <v>0.12</v>
      </c>
      <c r="I37" s="30">
        <v>0.05</v>
      </c>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v>0.13</v>
      </c>
      <c r="BB37" s="31"/>
      <c r="BC37" s="31"/>
      <c r="BD37" s="28" t="s">
        <v>986</v>
      </c>
      <c r="BE37" s="32" t="s">
        <v>1072</v>
      </c>
      <c r="BF37" s="24" t="s">
        <v>1233</v>
      </c>
      <c r="BG37" s="16"/>
      <c r="BH37" s="16"/>
      <c r="BI37" s="55"/>
      <c r="BJ37" s="55"/>
      <c r="BK37" s="55"/>
    </row>
    <row r="38" spans="1:63" ht="16" x14ac:dyDescent="0.2">
      <c r="A38" s="39" t="s">
        <v>1073</v>
      </c>
      <c r="B38" s="27" t="s">
        <v>1074</v>
      </c>
      <c r="C38" s="28" t="s">
        <v>355</v>
      </c>
      <c r="D38" s="29">
        <v>0.67999999999999994</v>
      </c>
      <c r="E38" s="30">
        <v>0.05</v>
      </c>
      <c r="F38" s="30"/>
      <c r="G38" s="30"/>
      <c r="H38" s="30">
        <v>0.42</v>
      </c>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v>0.21</v>
      </c>
      <c r="BB38" s="31"/>
      <c r="BC38" s="31"/>
      <c r="BD38" s="28" t="s">
        <v>971</v>
      </c>
      <c r="BE38" s="32" t="s">
        <v>1075</v>
      </c>
      <c r="BF38" s="24" t="s">
        <v>1233</v>
      </c>
      <c r="BG38" s="16"/>
      <c r="BH38" s="16"/>
      <c r="BI38" s="55"/>
      <c r="BJ38" s="55"/>
      <c r="BK38" s="55"/>
    </row>
    <row r="39" spans="1:63" ht="16" x14ac:dyDescent="0.2">
      <c r="A39" s="39" t="s">
        <v>1076</v>
      </c>
      <c r="B39" s="27" t="s">
        <v>1077</v>
      </c>
      <c r="C39" s="28" t="s">
        <v>355</v>
      </c>
      <c r="D39" s="29">
        <v>0.72</v>
      </c>
      <c r="E39" s="30">
        <v>0.72</v>
      </c>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1"/>
      <c r="BC39" s="31"/>
      <c r="BD39" s="28" t="s">
        <v>971</v>
      </c>
      <c r="BE39" s="32" t="s">
        <v>1078</v>
      </c>
      <c r="BF39" s="24" t="s">
        <v>1233</v>
      </c>
      <c r="BG39" s="16"/>
      <c r="BH39" s="16"/>
      <c r="BI39" s="55"/>
      <c r="BJ39" s="55"/>
      <c r="BK39" s="55"/>
    </row>
    <row r="40" spans="1:63" ht="16" x14ac:dyDescent="0.2">
      <c r="A40" s="39" t="s">
        <v>1079</v>
      </c>
      <c r="B40" s="27" t="s">
        <v>1080</v>
      </c>
      <c r="C40" s="28" t="s">
        <v>355</v>
      </c>
      <c r="D40" s="29">
        <v>0.3</v>
      </c>
      <c r="E40" s="30">
        <v>0.3</v>
      </c>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1"/>
      <c r="BC40" s="31"/>
      <c r="BD40" s="28" t="s">
        <v>966</v>
      </c>
      <c r="BE40" s="32" t="s">
        <v>1081</v>
      </c>
      <c r="BF40" s="24" t="s">
        <v>1233</v>
      </c>
      <c r="BG40" s="16"/>
      <c r="BH40" s="16"/>
      <c r="BI40" s="16"/>
      <c r="BJ40" s="16"/>
      <c r="BK40" s="16"/>
    </row>
    <row r="41" spans="1:63" ht="16" x14ac:dyDescent="0.2">
      <c r="A41" s="39" t="s">
        <v>1082</v>
      </c>
      <c r="B41" s="27" t="s">
        <v>1083</v>
      </c>
      <c r="C41" s="28" t="s">
        <v>355</v>
      </c>
      <c r="D41" s="29">
        <v>0.4</v>
      </c>
      <c r="E41" s="30">
        <v>0.3</v>
      </c>
      <c r="F41" s="30"/>
      <c r="G41" s="30"/>
      <c r="H41" s="30">
        <v>0.1</v>
      </c>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1"/>
      <c r="BC41" s="31"/>
      <c r="BD41" s="28" t="s">
        <v>966</v>
      </c>
      <c r="BE41" s="32" t="s">
        <v>1084</v>
      </c>
      <c r="BF41" s="24" t="s">
        <v>1233</v>
      </c>
      <c r="BG41" s="16"/>
      <c r="BH41" s="16"/>
      <c r="BI41" s="16"/>
      <c r="BJ41" s="16"/>
      <c r="BK41" s="16"/>
    </row>
    <row r="42" spans="1:63" ht="16" x14ac:dyDescent="0.2">
      <c r="A42" s="39" t="s">
        <v>1085</v>
      </c>
      <c r="B42" s="27" t="s">
        <v>1086</v>
      </c>
      <c r="C42" s="28" t="s">
        <v>355</v>
      </c>
      <c r="D42" s="29">
        <v>0.3</v>
      </c>
      <c r="E42" s="30">
        <v>0.3</v>
      </c>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1"/>
      <c r="BC42" s="31"/>
      <c r="BD42" s="28" t="s">
        <v>966</v>
      </c>
      <c r="BE42" s="32" t="s">
        <v>1087</v>
      </c>
      <c r="BF42" s="24" t="s">
        <v>1233</v>
      </c>
      <c r="BG42" s="16"/>
      <c r="BH42" s="16"/>
      <c r="BI42" s="16"/>
      <c r="BJ42" s="16"/>
      <c r="BK42" s="16"/>
    </row>
    <row r="43" spans="1:63" ht="16" x14ac:dyDescent="0.2">
      <c r="A43" s="39" t="s">
        <v>1088</v>
      </c>
      <c r="B43" s="27" t="s">
        <v>1089</v>
      </c>
      <c r="C43" s="28" t="s">
        <v>355</v>
      </c>
      <c r="D43" s="29">
        <v>9.6300000000000026</v>
      </c>
      <c r="E43" s="30">
        <v>1.8700000000000008</v>
      </c>
      <c r="F43" s="30"/>
      <c r="G43" s="30"/>
      <c r="H43" s="30">
        <v>3.0599999999999992</v>
      </c>
      <c r="I43" s="30">
        <v>0.96000000000000041</v>
      </c>
      <c r="J43" s="30"/>
      <c r="K43" s="30"/>
      <c r="L43" s="30">
        <v>1.7600000000000007</v>
      </c>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v>1.9800000000000009</v>
      </c>
      <c r="BB43" s="31"/>
      <c r="BC43" s="31"/>
      <c r="BD43" s="28"/>
      <c r="BE43" s="32"/>
      <c r="BF43" s="24" t="s">
        <v>1233</v>
      </c>
      <c r="BG43" s="16"/>
      <c r="BH43" s="16"/>
      <c r="BI43" s="16"/>
      <c r="BJ43" s="16"/>
      <c r="BK43" s="16"/>
    </row>
    <row r="44" spans="1:63" ht="16" x14ac:dyDescent="0.2">
      <c r="A44" s="39" t="s">
        <v>784</v>
      </c>
      <c r="B44" s="27" t="s">
        <v>1090</v>
      </c>
      <c r="C44" s="28" t="s">
        <v>469</v>
      </c>
      <c r="D44" s="29">
        <v>0.12</v>
      </c>
      <c r="E44" s="30">
        <v>0.1</v>
      </c>
      <c r="F44" s="30"/>
      <c r="G44" s="30"/>
      <c r="H44" s="30"/>
      <c r="I44" s="30"/>
      <c r="J44" s="30"/>
      <c r="K44" s="30"/>
      <c r="L44" s="30"/>
      <c r="M44" s="30">
        <v>0.01</v>
      </c>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v>0.01</v>
      </c>
      <c r="AZ44" s="30"/>
      <c r="BA44" s="30"/>
      <c r="BB44" s="31"/>
      <c r="BC44" s="31"/>
      <c r="BD44" s="28" t="s">
        <v>968</v>
      </c>
      <c r="BE44" s="32"/>
      <c r="BF44" s="24" t="s">
        <v>1233</v>
      </c>
      <c r="BG44" s="16"/>
      <c r="BH44" s="16"/>
      <c r="BI44" s="16"/>
      <c r="BJ44" s="16"/>
      <c r="BK44" s="16"/>
    </row>
    <row r="45" spans="1:63" ht="16" x14ac:dyDescent="0.2">
      <c r="A45" s="39" t="s">
        <v>786</v>
      </c>
      <c r="B45" s="27" t="s">
        <v>1091</v>
      </c>
      <c r="C45" s="28" t="s">
        <v>469</v>
      </c>
      <c r="D45" s="29">
        <v>0.3</v>
      </c>
      <c r="E45" s="30">
        <v>0.3</v>
      </c>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1"/>
      <c r="BC45" s="31"/>
      <c r="BD45" s="28" t="s">
        <v>971</v>
      </c>
      <c r="BE45" s="32"/>
      <c r="BF45" s="24" t="s">
        <v>1233</v>
      </c>
      <c r="BG45" s="16"/>
      <c r="BH45" s="16"/>
      <c r="BI45" s="16"/>
      <c r="BJ45" s="16"/>
      <c r="BK45" s="16"/>
    </row>
    <row r="46" spans="1:63" ht="16" x14ac:dyDescent="0.2">
      <c r="A46" s="26" t="s">
        <v>801</v>
      </c>
      <c r="B46" s="27" t="s">
        <v>251</v>
      </c>
      <c r="C46" s="28" t="s">
        <v>645</v>
      </c>
      <c r="D46" s="29">
        <v>11.27</v>
      </c>
      <c r="E46" s="30">
        <v>0.34</v>
      </c>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v>10.93</v>
      </c>
      <c r="AZ46" s="30"/>
      <c r="BA46" s="30"/>
      <c r="BB46" s="31"/>
      <c r="BC46" s="31"/>
      <c r="BD46" s="28" t="s">
        <v>972</v>
      </c>
      <c r="BE46" s="32" t="s">
        <v>1092</v>
      </c>
      <c r="BF46" s="24" t="s">
        <v>1233</v>
      </c>
      <c r="BG46" s="16"/>
      <c r="BH46" s="16"/>
      <c r="BI46" s="16"/>
      <c r="BJ46" s="16"/>
      <c r="BK46" s="16"/>
    </row>
    <row r="47" spans="1:63" ht="16" x14ac:dyDescent="0.2">
      <c r="A47" s="191" t="s">
        <v>498</v>
      </c>
      <c r="B47" s="195" t="s">
        <v>1096</v>
      </c>
      <c r="C47" s="191" t="s">
        <v>275</v>
      </c>
      <c r="D47" s="31">
        <v>0.2</v>
      </c>
      <c r="E47" s="49">
        <v>0.1</v>
      </c>
      <c r="F47" s="49"/>
      <c r="G47" s="49"/>
      <c r="H47" s="50"/>
      <c r="I47" s="49"/>
      <c r="J47" s="49"/>
      <c r="K47" s="49"/>
      <c r="L47" s="194"/>
      <c r="M47" s="49"/>
      <c r="N47" s="49"/>
      <c r="O47" s="49"/>
      <c r="P47" s="49"/>
      <c r="Q47" s="49"/>
      <c r="R47" s="49"/>
      <c r="S47" s="49"/>
      <c r="T47" s="49"/>
      <c r="U47" s="49"/>
      <c r="V47" s="49"/>
      <c r="W47" s="49"/>
      <c r="X47" s="52">
        <v>0</v>
      </c>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v>0.1</v>
      </c>
      <c r="AY47" s="49"/>
      <c r="AZ47" s="49"/>
      <c r="BA47" s="49"/>
      <c r="BB47" s="49"/>
      <c r="BC47" s="49"/>
      <c r="BD47" s="191" t="s">
        <v>1097</v>
      </c>
      <c r="BE47" s="49"/>
      <c r="BF47" s="67" t="s">
        <v>1233</v>
      </c>
      <c r="BG47" s="54"/>
      <c r="BH47" s="54"/>
      <c r="BI47" s="54"/>
      <c r="BJ47" s="54"/>
      <c r="BK47" s="54"/>
    </row>
    <row r="48" spans="1:63" ht="16" x14ac:dyDescent="0.2">
      <c r="A48" s="191" t="s">
        <v>969</v>
      </c>
      <c r="B48" s="192" t="s">
        <v>1099</v>
      </c>
      <c r="C48" s="193" t="s">
        <v>275</v>
      </c>
      <c r="D48" s="31">
        <v>1.8</v>
      </c>
      <c r="E48" s="49">
        <v>1.8</v>
      </c>
      <c r="F48" s="49"/>
      <c r="G48" s="49"/>
      <c r="H48" s="50"/>
      <c r="I48" s="49"/>
      <c r="J48" s="49"/>
      <c r="K48" s="49"/>
      <c r="L48" s="194"/>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199" t="s">
        <v>1097</v>
      </c>
      <c r="BE48" s="49"/>
      <c r="BF48" s="67" t="s">
        <v>1233</v>
      </c>
      <c r="BG48" s="54"/>
      <c r="BH48" s="54"/>
      <c r="BI48" s="54"/>
      <c r="BJ48" s="54"/>
      <c r="BK48" s="54"/>
    </row>
    <row r="49" spans="1:63" ht="16" x14ac:dyDescent="0.2">
      <c r="A49" s="191" t="s">
        <v>300</v>
      </c>
      <c r="B49" s="74" t="s">
        <v>1100</v>
      </c>
      <c r="C49" s="193" t="s">
        <v>264</v>
      </c>
      <c r="D49" s="31">
        <v>0.3</v>
      </c>
      <c r="E49" s="49">
        <v>0.3</v>
      </c>
      <c r="F49" s="49"/>
      <c r="G49" s="49"/>
      <c r="H49" s="50"/>
      <c r="I49" s="49"/>
      <c r="J49" s="49"/>
      <c r="K49" s="49"/>
      <c r="L49" s="194"/>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193" t="s">
        <v>1101</v>
      </c>
      <c r="BE49" s="49"/>
      <c r="BF49" s="67" t="s">
        <v>1233</v>
      </c>
      <c r="BG49" s="54"/>
      <c r="BH49" s="54"/>
      <c r="BI49" s="54"/>
      <c r="BJ49" s="54"/>
      <c r="BK49" s="54"/>
    </row>
    <row r="50" spans="1:63" ht="16" x14ac:dyDescent="0.2">
      <c r="A50" s="191" t="s">
        <v>668</v>
      </c>
      <c r="B50" s="195" t="s">
        <v>1102</v>
      </c>
      <c r="C50" s="191" t="s">
        <v>264</v>
      </c>
      <c r="D50" s="31">
        <v>0.3</v>
      </c>
      <c r="E50" s="49">
        <v>0.3</v>
      </c>
      <c r="F50" s="49"/>
      <c r="G50" s="49"/>
      <c r="H50" s="201"/>
      <c r="I50" s="201"/>
      <c r="J50" s="49"/>
      <c r="K50" s="49"/>
      <c r="L50" s="194"/>
      <c r="M50" s="49"/>
      <c r="N50" s="49"/>
      <c r="O50" s="49"/>
      <c r="P50" s="49"/>
      <c r="Q50" s="49"/>
      <c r="R50" s="49"/>
      <c r="S50" s="49"/>
      <c r="T50" s="49"/>
      <c r="U50" s="49"/>
      <c r="V50" s="49"/>
      <c r="W50" s="49"/>
      <c r="X50" s="52">
        <v>0</v>
      </c>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201"/>
      <c r="BB50" s="49"/>
      <c r="BC50" s="49"/>
      <c r="BD50" s="191" t="s">
        <v>1103</v>
      </c>
      <c r="BE50" s="49"/>
      <c r="BF50" s="67" t="s">
        <v>1233</v>
      </c>
      <c r="BG50" s="54"/>
      <c r="BH50" s="54"/>
      <c r="BI50" s="54"/>
      <c r="BJ50" s="54"/>
      <c r="BK50" s="54"/>
    </row>
    <row r="51" spans="1:63" ht="16" x14ac:dyDescent="0.2">
      <c r="A51" s="200" t="s">
        <v>800</v>
      </c>
      <c r="B51" s="195" t="s">
        <v>1104</v>
      </c>
      <c r="C51" s="191" t="s">
        <v>264</v>
      </c>
      <c r="D51" s="31">
        <v>0.2</v>
      </c>
      <c r="E51" s="49">
        <v>0.2</v>
      </c>
      <c r="F51" s="49"/>
      <c r="G51" s="49"/>
      <c r="H51" s="50"/>
      <c r="I51" s="49"/>
      <c r="J51" s="49"/>
      <c r="K51" s="49"/>
      <c r="L51" s="194"/>
      <c r="M51" s="49"/>
      <c r="N51" s="49"/>
      <c r="O51" s="49"/>
      <c r="P51" s="49"/>
      <c r="Q51" s="49"/>
      <c r="R51" s="49"/>
      <c r="S51" s="49"/>
      <c r="T51" s="49"/>
      <c r="U51" s="49"/>
      <c r="V51" s="49"/>
      <c r="W51" s="49"/>
      <c r="X51" s="52">
        <v>0</v>
      </c>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191" t="s">
        <v>1105</v>
      </c>
      <c r="BE51" s="49"/>
      <c r="BF51" s="67" t="s">
        <v>1233</v>
      </c>
      <c r="BG51" s="54"/>
      <c r="BH51" s="54"/>
      <c r="BI51" s="54"/>
      <c r="BJ51" s="54"/>
      <c r="BK51" s="54"/>
    </row>
    <row r="52" spans="1:63" ht="32" x14ac:dyDescent="0.2">
      <c r="A52" s="202" t="s">
        <v>301</v>
      </c>
      <c r="B52" s="195" t="s">
        <v>1106</v>
      </c>
      <c r="C52" s="202"/>
      <c r="D52" s="31">
        <v>14.469999999999999</v>
      </c>
      <c r="E52" s="70">
        <v>8.379999999999999</v>
      </c>
      <c r="F52" s="70"/>
      <c r="G52" s="70"/>
      <c r="H52" s="70">
        <v>2.4699999999999998</v>
      </c>
      <c r="I52" s="70"/>
      <c r="J52" s="70"/>
      <c r="K52" s="70"/>
      <c r="L52" s="203"/>
      <c r="M52" s="70"/>
      <c r="N52" s="70"/>
      <c r="O52" s="70"/>
      <c r="P52" s="70"/>
      <c r="Q52" s="70"/>
      <c r="R52" s="70"/>
      <c r="S52" s="70"/>
      <c r="T52" s="70"/>
      <c r="U52" s="70"/>
      <c r="V52" s="70"/>
      <c r="W52" s="70"/>
      <c r="X52" s="70">
        <v>0</v>
      </c>
      <c r="Y52" s="70"/>
      <c r="Z52" s="70"/>
      <c r="AA52" s="70"/>
      <c r="AB52" s="70"/>
      <c r="AC52" s="70"/>
      <c r="AD52" s="70"/>
      <c r="AE52" s="70"/>
      <c r="AF52" s="70"/>
      <c r="AG52" s="70"/>
      <c r="AH52" s="70"/>
      <c r="AI52" s="70"/>
      <c r="AJ52" s="70"/>
      <c r="AK52" s="70"/>
      <c r="AL52" s="70"/>
      <c r="AM52" s="70"/>
      <c r="AN52" s="70">
        <v>0.91999999999999993</v>
      </c>
      <c r="AO52" s="70"/>
      <c r="AP52" s="70"/>
      <c r="AQ52" s="70"/>
      <c r="AR52" s="70"/>
      <c r="AS52" s="70">
        <v>0.49</v>
      </c>
      <c r="AT52" s="70"/>
      <c r="AU52" s="70"/>
      <c r="AV52" s="70"/>
      <c r="AW52" s="70"/>
      <c r="AX52" s="70"/>
      <c r="AY52" s="70">
        <v>2.21</v>
      </c>
      <c r="AZ52" s="70"/>
      <c r="BA52" s="70"/>
      <c r="BB52" s="70"/>
      <c r="BC52" s="70"/>
      <c r="BD52" s="202" t="s">
        <v>1107</v>
      </c>
      <c r="BE52" s="70"/>
      <c r="BF52" s="67" t="s">
        <v>1232</v>
      </c>
      <c r="BG52" s="54"/>
      <c r="BH52" s="54"/>
      <c r="BI52" s="54"/>
      <c r="BJ52" s="54"/>
      <c r="BK52" s="54"/>
    </row>
    <row r="53" spans="1:63" ht="16" x14ac:dyDescent="0.2">
      <c r="A53" s="202" t="s">
        <v>505</v>
      </c>
      <c r="B53" s="195" t="s">
        <v>1108</v>
      </c>
      <c r="C53" s="191"/>
      <c r="D53" s="31">
        <v>70.183333333333337</v>
      </c>
      <c r="E53" s="49">
        <v>16.559999999999999</v>
      </c>
      <c r="F53" s="49"/>
      <c r="G53" s="49">
        <v>0.08</v>
      </c>
      <c r="H53" s="50">
        <v>3.8733333333333331</v>
      </c>
      <c r="I53" s="49">
        <v>18.63</v>
      </c>
      <c r="J53" s="49">
        <v>1.02</v>
      </c>
      <c r="K53" s="49"/>
      <c r="L53" s="194">
        <v>18.68</v>
      </c>
      <c r="M53" s="49">
        <v>0.05</v>
      </c>
      <c r="N53" s="49"/>
      <c r="O53" s="49"/>
      <c r="P53" s="49"/>
      <c r="Q53" s="49"/>
      <c r="R53" s="49"/>
      <c r="S53" s="49"/>
      <c r="T53" s="49"/>
      <c r="U53" s="49"/>
      <c r="V53" s="49"/>
      <c r="W53" s="49"/>
      <c r="X53" s="52">
        <v>4.25</v>
      </c>
      <c r="Y53" s="50">
        <v>4.25</v>
      </c>
      <c r="Z53" s="49"/>
      <c r="AA53" s="49"/>
      <c r="AB53" s="49"/>
      <c r="AC53" s="49"/>
      <c r="AD53" s="49"/>
      <c r="AE53" s="49"/>
      <c r="AF53" s="49"/>
      <c r="AG53" s="49"/>
      <c r="AH53" s="49"/>
      <c r="AI53" s="49"/>
      <c r="AJ53" s="49"/>
      <c r="AK53" s="49"/>
      <c r="AL53" s="49"/>
      <c r="AM53" s="49">
        <v>0.39</v>
      </c>
      <c r="AN53" s="49">
        <v>0.02</v>
      </c>
      <c r="AO53" s="49"/>
      <c r="AP53" s="49"/>
      <c r="AQ53" s="49"/>
      <c r="AR53" s="49"/>
      <c r="AS53" s="49">
        <v>0.11</v>
      </c>
      <c r="AT53" s="49"/>
      <c r="AU53" s="49"/>
      <c r="AV53" s="49"/>
      <c r="AW53" s="49"/>
      <c r="AX53" s="49"/>
      <c r="AY53" s="49">
        <v>0.02</v>
      </c>
      <c r="AZ53" s="49"/>
      <c r="BA53" s="49">
        <v>6.5</v>
      </c>
      <c r="BB53" s="49"/>
      <c r="BC53" s="49"/>
      <c r="BD53" s="191" t="s">
        <v>324</v>
      </c>
      <c r="BE53" s="49"/>
      <c r="BF53" s="67" t="s">
        <v>1232</v>
      </c>
      <c r="BG53" s="54"/>
      <c r="BH53" s="54"/>
      <c r="BI53" s="54"/>
      <c r="BJ53" s="54"/>
      <c r="BK53" s="54"/>
    </row>
    <row r="54" spans="1:63" ht="32" x14ac:dyDescent="0.2">
      <c r="A54" s="202" t="s">
        <v>540</v>
      </c>
      <c r="B54" s="74" t="s">
        <v>1110</v>
      </c>
      <c r="C54" s="193"/>
      <c r="D54" s="31">
        <v>9.92</v>
      </c>
      <c r="E54" s="49">
        <v>4.54</v>
      </c>
      <c r="F54" s="49"/>
      <c r="G54" s="49"/>
      <c r="H54" s="204">
        <v>4.8099999999999996</v>
      </c>
      <c r="I54" s="49"/>
      <c r="J54" s="49"/>
      <c r="K54" s="49"/>
      <c r="L54" s="194"/>
      <c r="M54" s="49">
        <v>0.38</v>
      </c>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v>0.19</v>
      </c>
      <c r="AO54" s="49"/>
      <c r="AP54" s="49"/>
      <c r="AQ54" s="49"/>
      <c r="AR54" s="49"/>
      <c r="AS54" s="49"/>
      <c r="AT54" s="49"/>
      <c r="AU54" s="49"/>
      <c r="AV54" s="49"/>
      <c r="AW54" s="49"/>
      <c r="AX54" s="49"/>
      <c r="AY54" s="49"/>
      <c r="AZ54" s="49"/>
      <c r="BA54" s="49"/>
      <c r="BB54" s="49"/>
      <c r="BC54" s="49"/>
      <c r="BD54" s="205" t="s">
        <v>1111</v>
      </c>
      <c r="BE54" s="49"/>
      <c r="BF54" s="67" t="s">
        <v>1232</v>
      </c>
      <c r="BG54" s="54"/>
      <c r="BH54" s="54"/>
      <c r="BI54" s="54"/>
      <c r="BJ54" s="54"/>
      <c r="BK54" s="54"/>
    </row>
    <row r="55" spans="1:63" ht="32" x14ac:dyDescent="0.2">
      <c r="A55" s="191" t="s">
        <v>994</v>
      </c>
      <c r="B55" s="192" t="s">
        <v>1113</v>
      </c>
      <c r="C55" s="193"/>
      <c r="D55" s="31">
        <v>0.57000000000000006</v>
      </c>
      <c r="E55" s="49">
        <v>0.12</v>
      </c>
      <c r="F55" s="49"/>
      <c r="G55" s="49">
        <v>0</v>
      </c>
      <c r="H55" s="49">
        <v>0.30000000000000004</v>
      </c>
      <c r="I55" s="49">
        <v>0.15</v>
      </c>
      <c r="J55" s="49">
        <v>0</v>
      </c>
      <c r="K55" s="49">
        <v>0</v>
      </c>
      <c r="L55" s="49">
        <v>0</v>
      </c>
      <c r="M55" s="49">
        <v>0</v>
      </c>
      <c r="N55" s="49">
        <v>0</v>
      </c>
      <c r="O55" s="49">
        <v>0</v>
      </c>
      <c r="P55" s="49">
        <v>0</v>
      </c>
      <c r="Q55" s="49">
        <v>0</v>
      </c>
      <c r="R55" s="49">
        <v>0</v>
      </c>
      <c r="S55" s="49">
        <v>0</v>
      </c>
      <c r="T55" s="49">
        <v>0</v>
      </c>
      <c r="U55" s="49">
        <v>0</v>
      </c>
      <c r="V55" s="49">
        <v>0</v>
      </c>
      <c r="W55" s="49">
        <v>0</v>
      </c>
      <c r="X55" s="52">
        <v>0</v>
      </c>
      <c r="Y55" s="49">
        <v>0</v>
      </c>
      <c r="Z55" s="49">
        <v>0</v>
      </c>
      <c r="AA55" s="49">
        <v>0</v>
      </c>
      <c r="AB55" s="49">
        <v>0</v>
      </c>
      <c r="AC55" s="49">
        <v>0</v>
      </c>
      <c r="AD55" s="49">
        <v>0</v>
      </c>
      <c r="AE55" s="49">
        <v>0</v>
      </c>
      <c r="AF55" s="49">
        <v>0</v>
      </c>
      <c r="AG55" s="49">
        <v>0</v>
      </c>
      <c r="AH55" s="49">
        <v>0</v>
      </c>
      <c r="AI55" s="49">
        <v>0</v>
      </c>
      <c r="AJ55" s="49">
        <v>0</v>
      </c>
      <c r="AK55" s="49">
        <v>0</v>
      </c>
      <c r="AL55" s="49">
        <v>0</v>
      </c>
      <c r="AM55" s="49">
        <v>0</v>
      </c>
      <c r="AN55" s="49">
        <v>0</v>
      </c>
      <c r="AO55" s="49">
        <v>0</v>
      </c>
      <c r="AP55" s="49">
        <v>0</v>
      </c>
      <c r="AQ55" s="49">
        <v>0</v>
      </c>
      <c r="AR55" s="49">
        <v>0</v>
      </c>
      <c r="AS55" s="49">
        <v>0</v>
      </c>
      <c r="AT55" s="49">
        <v>0</v>
      </c>
      <c r="AU55" s="49">
        <v>0</v>
      </c>
      <c r="AV55" s="49">
        <v>0</v>
      </c>
      <c r="AW55" s="49">
        <v>0</v>
      </c>
      <c r="AX55" s="49">
        <v>0</v>
      </c>
      <c r="AY55" s="49">
        <v>0</v>
      </c>
      <c r="AZ55" s="49">
        <v>0</v>
      </c>
      <c r="BA55" s="49">
        <v>0</v>
      </c>
      <c r="BB55" s="49"/>
      <c r="BC55" s="49"/>
      <c r="BD55" s="193" t="s">
        <v>324</v>
      </c>
      <c r="BE55" s="49"/>
      <c r="BF55" s="67" t="s">
        <v>1232</v>
      </c>
      <c r="BG55" s="54"/>
      <c r="BH55" s="54"/>
      <c r="BI55" s="54"/>
      <c r="BJ55" s="54"/>
      <c r="BK55" s="54"/>
    </row>
    <row r="56" spans="1:63" ht="16" x14ac:dyDescent="0.2">
      <c r="A56" s="191" t="s">
        <v>1117</v>
      </c>
      <c r="B56" s="195" t="s">
        <v>1118</v>
      </c>
      <c r="C56" s="191" t="s">
        <v>254</v>
      </c>
      <c r="D56" s="31">
        <v>3.6799999999999997</v>
      </c>
      <c r="E56" s="49">
        <v>1.71</v>
      </c>
      <c r="F56" s="49"/>
      <c r="G56" s="49"/>
      <c r="H56" s="201"/>
      <c r="I56" s="49"/>
      <c r="J56" s="49"/>
      <c r="K56" s="49"/>
      <c r="L56" s="194"/>
      <c r="M56" s="49"/>
      <c r="N56" s="49"/>
      <c r="O56" s="49"/>
      <c r="P56" s="49"/>
      <c r="Q56" s="49"/>
      <c r="R56" s="49"/>
      <c r="S56" s="49"/>
      <c r="T56" s="49"/>
      <c r="U56" s="49"/>
      <c r="V56" s="49"/>
      <c r="W56" s="49"/>
      <c r="X56" s="52"/>
      <c r="Y56" s="49"/>
      <c r="Z56" s="49"/>
      <c r="AA56" s="49"/>
      <c r="AB56" s="49"/>
      <c r="AC56" s="49"/>
      <c r="AD56" s="49"/>
      <c r="AE56" s="49"/>
      <c r="AF56" s="49"/>
      <c r="AG56" s="49"/>
      <c r="AH56" s="49"/>
      <c r="AI56" s="49"/>
      <c r="AJ56" s="49"/>
      <c r="AK56" s="49"/>
      <c r="AL56" s="49"/>
      <c r="AM56" s="49"/>
      <c r="AN56" s="49">
        <v>1.64</v>
      </c>
      <c r="AO56" s="49"/>
      <c r="AP56" s="49"/>
      <c r="AQ56" s="49"/>
      <c r="AR56" s="49"/>
      <c r="AS56" s="49"/>
      <c r="AT56" s="49"/>
      <c r="AU56" s="49"/>
      <c r="AV56" s="49"/>
      <c r="AW56" s="49"/>
      <c r="AX56" s="49"/>
      <c r="AY56" s="49">
        <v>0.26</v>
      </c>
      <c r="AZ56" s="49"/>
      <c r="BA56" s="49">
        <v>7.0000000000000007E-2</v>
      </c>
      <c r="BB56" s="49"/>
      <c r="BC56" s="49"/>
      <c r="BD56" s="191" t="s">
        <v>1094</v>
      </c>
      <c r="BE56" s="49"/>
      <c r="BF56" s="67" t="s">
        <v>1233</v>
      </c>
      <c r="BG56" s="54"/>
      <c r="BH56" s="54"/>
      <c r="BI56" s="54"/>
      <c r="BJ56" s="54"/>
      <c r="BK56" s="54"/>
    </row>
    <row r="57" spans="1:63" ht="32" x14ac:dyDescent="0.2">
      <c r="A57" s="191" t="s">
        <v>1119</v>
      </c>
      <c r="B57" s="74" t="s">
        <v>1120</v>
      </c>
      <c r="C57" s="193"/>
      <c r="D57" s="31">
        <v>4.6700000000000008</v>
      </c>
      <c r="E57" s="49">
        <v>1.1200000000000001</v>
      </c>
      <c r="F57" s="49"/>
      <c r="G57" s="49"/>
      <c r="H57" s="49">
        <v>3.02</v>
      </c>
      <c r="I57" s="206"/>
      <c r="J57" s="49"/>
      <c r="K57" s="49"/>
      <c r="L57" s="207"/>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v>0.27</v>
      </c>
      <c r="AN57" s="49"/>
      <c r="AO57" s="49"/>
      <c r="AP57" s="49"/>
      <c r="AQ57" s="49"/>
      <c r="AR57" s="49"/>
      <c r="AS57" s="49"/>
      <c r="AT57" s="49"/>
      <c r="AU57" s="49"/>
      <c r="AV57" s="49"/>
      <c r="AW57" s="49"/>
      <c r="AX57" s="49"/>
      <c r="AY57" s="49"/>
      <c r="AZ57" s="49"/>
      <c r="BA57" s="49">
        <v>0.26</v>
      </c>
      <c r="BB57" s="49"/>
      <c r="BC57" s="49"/>
      <c r="BD57" s="208" t="s">
        <v>1121</v>
      </c>
      <c r="BE57" s="49"/>
      <c r="BF57" s="67" t="s">
        <v>1232</v>
      </c>
      <c r="BG57" s="54"/>
      <c r="BH57" s="54"/>
      <c r="BI57" s="54"/>
      <c r="BJ57" s="54"/>
      <c r="BK57" s="54"/>
    </row>
    <row r="58" spans="1:63" ht="32" x14ac:dyDescent="0.2">
      <c r="A58" s="191" t="s">
        <v>1124</v>
      </c>
      <c r="B58" s="192" t="s">
        <v>1125</v>
      </c>
      <c r="C58" s="193" t="s">
        <v>254</v>
      </c>
      <c r="D58" s="31">
        <v>2.17</v>
      </c>
      <c r="E58" s="49">
        <v>2.17</v>
      </c>
      <c r="F58" s="49"/>
      <c r="G58" s="49"/>
      <c r="H58" s="204"/>
      <c r="I58" s="49"/>
      <c r="J58" s="49"/>
      <c r="K58" s="49"/>
      <c r="L58" s="194"/>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193" t="s">
        <v>1126</v>
      </c>
      <c r="BE58" s="49"/>
      <c r="BF58" s="67" t="s">
        <v>1233</v>
      </c>
      <c r="BG58" s="54"/>
      <c r="BH58" s="54"/>
      <c r="BI58" s="54"/>
      <c r="BJ58" s="54"/>
      <c r="BK58" s="54"/>
    </row>
    <row r="59" spans="1:63" ht="16" x14ac:dyDescent="0.2">
      <c r="A59" s="191" t="s">
        <v>1128</v>
      </c>
      <c r="B59" s="195" t="s">
        <v>1129</v>
      </c>
      <c r="C59" s="191" t="s">
        <v>254</v>
      </c>
      <c r="D59" s="31">
        <v>0.7</v>
      </c>
      <c r="E59" s="49">
        <v>0.4</v>
      </c>
      <c r="F59" s="49"/>
      <c r="G59" s="49"/>
      <c r="H59" s="50">
        <v>0.3</v>
      </c>
      <c r="I59" s="49"/>
      <c r="J59" s="49"/>
      <c r="K59" s="49"/>
      <c r="L59" s="194"/>
      <c r="M59" s="49"/>
      <c r="N59" s="49"/>
      <c r="O59" s="49"/>
      <c r="P59" s="49"/>
      <c r="Q59" s="49"/>
      <c r="R59" s="49"/>
      <c r="S59" s="49"/>
      <c r="T59" s="49"/>
      <c r="U59" s="49"/>
      <c r="V59" s="49"/>
      <c r="W59" s="49"/>
      <c r="X59" s="52">
        <v>0</v>
      </c>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191" t="s">
        <v>1105</v>
      </c>
      <c r="BE59" s="49"/>
      <c r="BF59" s="67" t="s">
        <v>1233</v>
      </c>
      <c r="BG59" s="54"/>
      <c r="BH59" s="54"/>
      <c r="BI59" s="54"/>
      <c r="BJ59" s="54"/>
      <c r="BK59" s="54"/>
    </row>
    <row r="60" spans="1:63" ht="16" x14ac:dyDescent="0.2">
      <c r="A60" s="191" t="s">
        <v>1130</v>
      </c>
      <c r="B60" s="195" t="s">
        <v>1131</v>
      </c>
      <c r="C60" s="191" t="s">
        <v>254</v>
      </c>
      <c r="D60" s="31">
        <v>0.6</v>
      </c>
      <c r="E60" s="49">
        <v>0.06</v>
      </c>
      <c r="F60" s="49"/>
      <c r="G60" s="49"/>
      <c r="H60" s="50">
        <v>0.25</v>
      </c>
      <c r="I60" s="49">
        <v>0.14000000000000001</v>
      </c>
      <c r="J60" s="49"/>
      <c r="K60" s="49"/>
      <c r="L60" s="194"/>
      <c r="M60" s="49">
        <v>0.05</v>
      </c>
      <c r="N60" s="49"/>
      <c r="O60" s="49"/>
      <c r="P60" s="49"/>
      <c r="Q60" s="49"/>
      <c r="R60" s="49"/>
      <c r="S60" s="49"/>
      <c r="T60" s="49"/>
      <c r="U60" s="49"/>
      <c r="V60" s="49"/>
      <c r="W60" s="49"/>
      <c r="X60" s="52">
        <v>0</v>
      </c>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v>0.1</v>
      </c>
      <c r="BB60" s="49"/>
      <c r="BC60" s="49"/>
      <c r="BD60" s="191" t="s">
        <v>1116</v>
      </c>
      <c r="BE60" s="49"/>
      <c r="BF60" s="67" t="s">
        <v>1233</v>
      </c>
      <c r="BG60" s="54"/>
      <c r="BH60" s="54"/>
      <c r="BI60" s="54"/>
      <c r="BJ60" s="54"/>
      <c r="BK60" s="54"/>
    </row>
    <row r="61" spans="1:63" ht="16" x14ac:dyDescent="0.2">
      <c r="A61" s="210" t="s">
        <v>1132</v>
      </c>
      <c r="B61" s="195" t="s">
        <v>1133</v>
      </c>
      <c r="C61" s="191" t="s">
        <v>255</v>
      </c>
      <c r="D61" s="31">
        <v>0.6</v>
      </c>
      <c r="E61" s="49">
        <v>0.6</v>
      </c>
      <c r="F61" s="49"/>
      <c r="G61" s="49"/>
      <c r="H61" s="50"/>
      <c r="I61" s="49"/>
      <c r="J61" s="49"/>
      <c r="K61" s="49"/>
      <c r="L61" s="194"/>
      <c r="M61" s="49"/>
      <c r="N61" s="49"/>
      <c r="O61" s="49"/>
      <c r="P61" s="49"/>
      <c r="Q61" s="49"/>
      <c r="R61" s="49"/>
      <c r="S61" s="49"/>
      <c r="T61" s="49"/>
      <c r="U61" s="49"/>
      <c r="V61" s="49"/>
      <c r="W61" s="49"/>
      <c r="X61" s="52">
        <v>0</v>
      </c>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191" t="s">
        <v>1093</v>
      </c>
      <c r="BE61" s="49"/>
      <c r="BF61" s="67" t="s">
        <v>1233</v>
      </c>
      <c r="BG61" s="54"/>
      <c r="BH61" s="54"/>
      <c r="BI61" s="54"/>
      <c r="BJ61" s="54"/>
      <c r="BK61" s="54"/>
    </row>
    <row r="62" spans="1:63" ht="16" x14ac:dyDescent="0.2">
      <c r="A62" s="192" t="s">
        <v>1134</v>
      </c>
      <c r="B62" s="74" t="s">
        <v>1135</v>
      </c>
      <c r="C62" s="193"/>
      <c r="D62" s="31">
        <v>10.739999999999998</v>
      </c>
      <c r="E62" s="49">
        <v>1.6</v>
      </c>
      <c r="F62" s="49"/>
      <c r="G62" s="49">
        <v>1</v>
      </c>
      <c r="H62" s="49">
        <v>3</v>
      </c>
      <c r="I62" s="49"/>
      <c r="J62" s="49"/>
      <c r="K62" s="49"/>
      <c r="L62" s="49"/>
      <c r="M62" s="49">
        <v>0.14000000000000001</v>
      </c>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v>3.6</v>
      </c>
      <c r="AY62" s="49">
        <v>0.4</v>
      </c>
      <c r="AZ62" s="49"/>
      <c r="BA62" s="49">
        <v>1</v>
      </c>
      <c r="BB62" s="49"/>
      <c r="BC62" s="49"/>
      <c r="BD62" s="208" t="s">
        <v>1136</v>
      </c>
      <c r="BE62" s="49"/>
      <c r="BF62" s="67" t="s">
        <v>1232</v>
      </c>
      <c r="BG62" s="54"/>
      <c r="BH62" s="54"/>
      <c r="BI62" s="54"/>
      <c r="BJ62" s="54"/>
      <c r="BK62" s="54"/>
    </row>
    <row r="63" spans="1:63" ht="16" x14ac:dyDescent="0.2">
      <c r="A63" s="191" t="s">
        <v>1138</v>
      </c>
      <c r="B63" s="195" t="s">
        <v>1139</v>
      </c>
      <c r="C63" s="191" t="s">
        <v>258</v>
      </c>
      <c r="D63" s="31">
        <v>0.42</v>
      </c>
      <c r="E63" s="49">
        <v>0.42</v>
      </c>
      <c r="F63" s="49"/>
      <c r="G63" s="49"/>
      <c r="H63" s="50"/>
      <c r="I63" s="49"/>
      <c r="J63" s="49"/>
      <c r="K63" s="49"/>
      <c r="L63" s="194"/>
      <c r="M63" s="49"/>
      <c r="N63" s="49"/>
      <c r="O63" s="49"/>
      <c r="P63" s="49"/>
      <c r="Q63" s="49"/>
      <c r="R63" s="49"/>
      <c r="S63" s="49"/>
      <c r="T63" s="49"/>
      <c r="U63" s="49"/>
      <c r="V63" s="49"/>
      <c r="W63" s="49"/>
      <c r="X63" s="52">
        <v>0</v>
      </c>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191" t="s">
        <v>1122</v>
      </c>
      <c r="BE63" s="49"/>
      <c r="BF63" s="67" t="s">
        <v>1233</v>
      </c>
      <c r="BG63" s="54"/>
      <c r="BH63" s="54"/>
      <c r="BI63" s="54"/>
      <c r="BJ63" s="54"/>
      <c r="BK63" s="54"/>
    </row>
    <row r="64" spans="1:63" ht="16" x14ac:dyDescent="0.2">
      <c r="A64" s="191" t="s">
        <v>1140</v>
      </c>
      <c r="B64" s="211" t="s">
        <v>1141</v>
      </c>
      <c r="C64" s="212" t="s">
        <v>258</v>
      </c>
      <c r="D64" s="37">
        <v>0.12</v>
      </c>
      <c r="E64" s="68">
        <v>0.12</v>
      </c>
      <c r="F64" s="68"/>
      <c r="G64" s="68"/>
      <c r="H64" s="69"/>
      <c r="I64" s="68"/>
      <c r="J64" s="68"/>
      <c r="K64" s="68"/>
      <c r="L64" s="19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212" t="s">
        <v>1123</v>
      </c>
      <c r="BE64" s="68"/>
      <c r="BF64" s="67" t="s">
        <v>1233</v>
      </c>
      <c r="BG64" s="54"/>
      <c r="BH64" s="54"/>
      <c r="BI64" s="54"/>
      <c r="BJ64" s="54"/>
      <c r="BK64" s="54"/>
    </row>
    <row r="65" spans="1:63" ht="16" x14ac:dyDescent="0.2">
      <c r="A65" s="191" t="s">
        <v>1142</v>
      </c>
      <c r="B65" s="195" t="s">
        <v>1143</v>
      </c>
      <c r="C65" s="191" t="s">
        <v>257</v>
      </c>
      <c r="D65" s="31">
        <v>0.38</v>
      </c>
      <c r="E65" s="49">
        <v>0.33</v>
      </c>
      <c r="F65" s="49"/>
      <c r="G65" s="49"/>
      <c r="H65" s="201"/>
      <c r="I65" s="201"/>
      <c r="J65" s="49"/>
      <c r="K65" s="49"/>
      <c r="L65" s="194"/>
      <c r="M65" s="49"/>
      <c r="N65" s="49"/>
      <c r="O65" s="49"/>
      <c r="P65" s="49"/>
      <c r="Q65" s="49"/>
      <c r="R65" s="49"/>
      <c r="S65" s="49"/>
      <c r="T65" s="49"/>
      <c r="U65" s="49"/>
      <c r="V65" s="49"/>
      <c r="W65" s="49"/>
      <c r="X65" s="52">
        <v>0.05</v>
      </c>
      <c r="Y65" s="49">
        <v>0.04</v>
      </c>
      <c r="Z65" s="49">
        <v>0.01</v>
      </c>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201"/>
      <c r="BB65" s="49"/>
      <c r="BC65" s="49"/>
      <c r="BD65" s="191" t="s">
        <v>1103</v>
      </c>
      <c r="BE65" s="49"/>
      <c r="BF65" s="67" t="s">
        <v>1233</v>
      </c>
      <c r="BG65" s="54"/>
      <c r="BH65" s="54"/>
      <c r="BI65" s="54"/>
      <c r="BJ65" s="54"/>
      <c r="BK65" s="54"/>
    </row>
    <row r="66" spans="1:63" ht="48" x14ac:dyDescent="0.2">
      <c r="A66" s="191" t="s">
        <v>1144</v>
      </c>
      <c r="B66" s="213" t="s">
        <v>1145</v>
      </c>
      <c r="C66" s="197" t="s">
        <v>257</v>
      </c>
      <c r="D66" s="31">
        <v>2</v>
      </c>
      <c r="E66" s="70">
        <v>2</v>
      </c>
      <c r="F66" s="70"/>
      <c r="G66" s="70"/>
      <c r="H66" s="72"/>
      <c r="I66" s="70"/>
      <c r="J66" s="70"/>
      <c r="K66" s="70"/>
      <c r="L66" s="203"/>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197" t="s">
        <v>1094</v>
      </c>
      <c r="BE66" s="70"/>
      <c r="BF66" s="67" t="s">
        <v>1233</v>
      </c>
      <c r="BG66" s="54"/>
      <c r="BH66" s="54"/>
      <c r="BI66" s="54"/>
      <c r="BJ66" s="54"/>
      <c r="BK66" s="54"/>
    </row>
    <row r="67" spans="1:63" ht="16" x14ac:dyDescent="0.2">
      <c r="A67" s="191" t="s">
        <v>1146</v>
      </c>
      <c r="B67" s="195" t="s">
        <v>1147</v>
      </c>
      <c r="C67" s="191"/>
      <c r="D67" s="31">
        <v>0.23</v>
      </c>
      <c r="E67" s="49">
        <v>0.05</v>
      </c>
      <c r="F67" s="49"/>
      <c r="G67" s="49"/>
      <c r="H67" s="50">
        <v>0.05</v>
      </c>
      <c r="I67" s="49"/>
      <c r="J67" s="49"/>
      <c r="K67" s="49"/>
      <c r="L67" s="194"/>
      <c r="M67" s="49"/>
      <c r="N67" s="49"/>
      <c r="O67" s="49"/>
      <c r="P67" s="49"/>
      <c r="Q67" s="49"/>
      <c r="R67" s="49"/>
      <c r="S67" s="49"/>
      <c r="T67" s="49"/>
      <c r="U67" s="49"/>
      <c r="V67" s="49"/>
      <c r="W67" s="49"/>
      <c r="X67" s="52"/>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v>0.13</v>
      </c>
      <c r="BB67" s="49"/>
      <c r="BC67" s="49"/>
      <c r="BD67" s="191" t="s">
        <v>1148</v>
      </c>
      <c r="BE67" s="49"/>
      <c r="BF67" s="67" t="s">
        <v>1232</v>
      </c>
      <c r="BG67" s="54"/>
      <c r="BH67" s="54"/>
      <c r="BI67" s="54"/>
      <c r="BJ67" s="54"/>
      <c r="BK67" s="54"/>
    </row>
    <row r="68" spans="1:63" ht="16" x14ac:dyDescent="0.2">
      <c r="A68" s="191" t="s">
        <v>1005</v>
      </c>
      <c r="B68" s="195" t="s">
        <v>1149</v>
      </c>
      <c r="C68" s="191"/>
      <c r="D68" s="31">
        <v>0.3</v>
      </c>
      <c r="E68" s="49">
        <v>0.2</v>
      </c>
      <c r="F68" s="49"/>
      <c r="G68" s="49"/>
      <c r="H68" s="49">
        <v>0.02</v>
      </c>
      <c r="I68" s="49"/>
      <c r="J68" s="49"/>
      <c r="K68" s="49"/>
      <c r="L68" s="194"/>
      <c r="M68" s="49"/>
      <c r="N68" s="49"/>
      <c r="O68" s="49"/>
      <c r="P68" s="49"/>
      <c r="Q68" s="49"/>
      <c r="R68" s="49"/>
      <c r="S68" s="49"/>
      <c r="T68" s="49"/>
      <c r="U68" s="49"/>
      <c r="V68" s="49"/>
      <c r="W68" s="49"/>
      <c r="X68" s="52"/>
      <c r="Y68" s="49"/>
      <c r="Z68" s="49"/>
      <c r="AA68" s="49"/>
      <c r="AB68" s="49"/>
      <c r="AC68" s="49"/>
      <c r="AD68" s="49"/>
      <c r="AE68" s="49"/>
      <c r="AF68" s="49"/>
      <c r="AG68" s="49"/>
      <c r="AH68" s="49"/>
      <c r="AI68" s="49"/>
      <c r="AJ68" s="49"/>
      <c r="AK68" s="49"/>
      <c r="AL68" s="49"/>
      <c r="AM68" s="49">
        <v>0.02</v>
      </c>
      <c r="AN68" s="49"/>
      <c r="AO68" s="49"/>
      <c r="AP68" s="49"/>
      <c r="AQ68" s="49"/>
      <c r="AR68" s="49"/>
      <c r="AS68" s="49"/>
      <c r="AT68" s="49"/>
      <c r="AU68" s="49"/>
      <c r="AV68" s="49"/>
      <c r="AW68" s="49"/>
      <c r="AX68" s="49"/>
      <c r="AY68" s="49">
        <v>0.06</v>
      </c>
      <c r="AZ68" s="49"/>
      <c r="BA68" s="49"/>
      <c r="BB68" s="49"/>
      <c r="BC68" s="49"/>
      <c r="BD68" s="191" t="s">
        <v>1148</v>
      </c>
      <c r="BE68" s="49"/>
      <c r="BF68" s="67" t="s">
        <v>1232</v>
      </c>
      <c r="BG68" s="54"/>
      <c r="BH68" s="54"/>
      <c r="BI68" s="54"/>
      <c r="BJ68" s="54"/>
      <c r="BK68" s="54"/>
    </row>
    <row r="69" spans="1:63" ht="16" x14ac:dyDescent="0.2">
      <c r="A69" s="197" t="s">
        <v>1043</v>
      </c>
      <c r="B69" s="196" t="s">
        <v>1150</v>
      </c>
      <c r="C69" s="197" t="s">
        <v>433</v>
      </c>
      <c r="D69" s="37">
        <v>0.2</v>
      </c>
      <c r="E69" s="68">
        <v>0.2</v>
      </c>
      <c r="F69" s="68"/>
      <c r="G69" s="68"/>
      <c r="H69" s="69"/>
      <c r="I69" s="68"/>
      <c r="J69" s="68"/>
      <c r="K69" s="68"/>
      <c r="L69" s="198"/>
      <c r="M69" s="68"/>
      <c r="N69" s="68"/>
      <c r="O69" s="68"/>
      <c r="P69" s="68"/>
      <c r="Q69" s="68"/>
      <c r="R69" s="68"/>
      <c r="S69" s="68"/>
      <c r="T69" s="68"/>
      <c r="U69" s="68"/>
      <c r="V69" s="68"/>
      <c r="W69" s="68"/>
      <c r="X69" s="70">
        <v>0</v>
      </c>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197" t="s">
        <v>1122</v>
      </c>
      <c r="BE69" s="68"/>
      <c r="BF69" s="67" t="s">
        <v>1233</v>
      </c>
      <c r="BG69" s="54"/>
      <c r="BH69" s="54"/>
      <c r="BI69" s="54"/>
      <c r="BJ69" s="54"/>
      <c r="BK69" s="54"/>
    </row>
    <row r="70" spans="1:63" ht="16" x14ac:dyDescent="0.2">
      <c r="A70" s="191" t="s">
        <v>1046</v>
      </c>
      <c r="B70" s="195" t="s">
        <v>1151</v>
      </c>
      <c r="C70" s="191" t="s">
        <v>439</v>
      </c>
      <c r="D70" s="31">
        <v>0.2</v>
      </c>
      <c r="E70" s="49">
        <v>0.2</v>
      </c>
      <c r="F70" s="49"/>
      <c r="G70" s="49"/>
      <c r="H70" s="50"/>
      <c r="I70" s="49"/>
      <c r="J70" s="49"/>
      <c r="K70" s="49"/>
      <c r="L70" s="194"/>
      <c r="M70" s="49"/>
      <c r="N70" s="49"/>
      <c r="O70" s="49"/>
      <c r="P70" s="49"/>
      <c r="Q70" s="49"/>
      <c r="R70" s="49"/>
      <c r="S70" s="49"/>
      <c r="T70" s="49"/>
      <c r="U70" s="49"/>
      <c r="V70" s="49"/>
      <c r="W70" s="49"/>
      <c r="X70" s="52">
        <v>0</v>
      </c>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191" t="s">
        <v>1109</v>
      </c>
      <c r="BE70" s="49"/>
      <c r="BF70" s="67" t="s">
        <v>1233</v>
      </c>
      <c r="BG70" s="54"/>
      <c r="BH70" s="54"/>
      <c r="BI70" s="54"/>
      <c r="BJ70" s="54"/>
      <c r="BK70" s="54"/>
    </row>
    <row r="71" spans="1:63" ht="16" x14ac:dyDescent="0.2">
      <c r="A71" s="191" t="s">
        <v>1048</v>
      </c>
      <c r="B71" s="196" t="s">
        <v>1152</v>
      </c>
      <c r="C71" s="197" t="s">
        <v>439</v>
      </c>
      <c r="D71" s="37">
        <v>0.12</v>
      </c>
      <c r="E71" s="68">
        <v>0.12</v>
      </c>
      <c r="F71" s="68"/>
      <c r="G71" s="68"/>
      <c r="H71" s="71"/>
      <c r="I71" s="68"/>
      <c r="J71" s="68"/>
      <c r="K71" s="68"/>
      <c r="L71" s="198"/>
      <c r="M71" s="68"/>
      <c r="N71" s="68"/>
      <c r="O71" s="68"/>
      <c r="P71" s="68"/>
      <c r="Q71" s="68"/>
      <c r="R71" s="68"/>
      <c r="S71" s="68"/>
      <c r="T71" s="68"/>
      <c r="U71" s="68"/>
      <c r="V71" s="68"/>
      <c r="W71" s="68"/>
      <c r="X71" s="70">
        <v>0</v>
      </c>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197" t="s">
        <v>1127</v>
      </c>
      <c r="BE71" s="68"/>
      <c r="BF71" s="67" t="s">
        <v>1233</v>
      </c>
      <c r="BG71" s="54"/>
      <c r="BH71" s="54"/>
      <c r="BI71" s="54"/>
      <c r="BJ71" s="54"/>
      <c r="BK71" s="54"/>
    </row>
    <row r="72" spans="1:63" ht="16" x14ac:dyDescent="0.2">
      <c r="A72" s="191" t="s">
        <v>1049</v>
      </c>
      <c r="B72" s="195" t="s">
        <v>1153</v>
      </c>
      <c r="C72" s="191" t="s">
        <v>446</v>
      </c>
      <c r="D72" s="31">
        <v>0.05</v>
      </c>
      <c r="E72" s="49">
        <v>0.05</v>
      </c>
      <c r="F72" s="49"/>
      <c r="G72" s="49"/>
      <c r="H72" s="50"/>
      <c r="I72" s="49"/>
      <c r="J72" s="49"/>
      <c r="K72" s="49"/>
      <c r="L72" s="194"/>
      <c r="M72" s="49"/>
      <c r="N72" s="49"/>
      <c r="O72" s="49"/>
      <c r="P72" s="49"/>
      <c r="Q72" s="49"/>
      <c r="R72" s="49"/>
      <c r="S72" s="49"/>
      <c r="T72" s="49"/>
      <c r="U72" s="49"/>
      <c r="V72" s="49"/>
      <c r="W72" s="49"/>
      <c r="X72" s="52">
        <v>0</v>
      </c>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191" t="s">
        <v>1098</v>
      </c>
      <c r="BE72" s="49"/>
      <c r="BF72" s="67" t="s">
        <v>1233</v>
      </c>
      <c r="BG72" s="54"/>
      <c r="BH72" s="54"/>
      <c r="BI72" s="54"/>
      <c r="BJ72" s="54"/>
      <c r="BK72" s="54"/>
    </row>
    <row r="73" spans="1:63" ht="16" x14ac:dyDescent="0.2">
      <c r="A73" s="191" t="s">
        <v>1050</v>
      </c>
      <c r="B73" s="195" t="s">
        <v>1154</v>
      </c>
      <c r="C73" s="191" t="s">
        <v>375</v>
      </c>
      <c r="D73" s="31">
        <v>0.08</v>
      </c>
      <c r="E73" s="49">
        <v>0.08</v>
      </c>
      <c r="F73" s="49"/>
      <c r="G73" s="49"/>
      <c r="H73" s="50"/>
      <c r="I73" s="49"/>
      <c r="J73" s="49"/>
      <c r="K73" s="49"/>
      <c r="L73" s="49"/>
      <c r="M73" s="49"/>
      <c r="N73" s="49"/>
      <c r="O73" s="49"/>
      <c r="P73" s="49"/>
      <c r="Q73" s="49"/>
      <c r="R73" s="49"/>
      <c r="S73" s="49"/>
      <c r="T73" s="49"/>
      <c r="U73" s="49"/>
      <c r="V73" s="49"/>
      <c r="W73" s="49"/>
      <c r="X73" s="52">
        <v>0</v>
      </c>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191" t="s">
        <v>1115</v>
      </c>
      <c r="BE73" s="49"/>
      <c r="BF73" s="67" t="s">
        <v>1233</v>
      </c>
      <c r="BG73" s="54"/>
      <c r="BH73" s="54"/>
      <c r="BI73" s="54"/>
      <c r="BJ73" s="54"/>
      <c r="BK73" s="54"/>
    </row>
    <row r="74" spans="1:63" ht="16" x14ac:dyDescent="0.2">
      <c r="A74" s="191" t="s">
        <v>1051</v>
      </c>
      <c r="B74" s="195" t="s">
        <v>1155</v>
      </c>
      <c r="C74" s="191" t="s">
        <v>375</v>
      </c>
      <c r="D74" s="31">
        <v>2.61</v>
      </c>
      <c r="E74" s="49">
        <v>2.61</v>
      </c>
      <c r="F74" s="49"/>
      <c r="G74" s="49"/>
      <c r="H74" s="50"/>
      <c r="I74" s="49"/>
      <c r="J74" s="49"/>
      <c r="K74" s="49"/>
      <c r="L74" s="194"/>
      <c r="M74" s="49"/>
      <c r="N74" s="49"/>
      <c r="O74" s="49"/>
      <c r="P74" s="49"/>
      <c r="Q74" s="49"/>
      <c r="R74" s="49"/>
      <c r="S74" s="49"/>
      <c r="T74" s="49"/>
      <c r="U74" s="49"/>
      <c r="V74" s="49"/>
      <c r="W74" s="49"/>
      <c r="X74" s="52">
        <v>0</v>
      </c>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191" t="s">
        <v>1093</v>
      </c>
      <c r="BE74" s="49"/>
      <c r="BF74" s="67" t="s">
        <v>1233</v>
      </c>
      <c r="BG74" s="54"/>
      <c r="BH74" s="54"/>
      <c r="BI74" s="54"/>
      <c r="BJ74" s="54"/>
      <c r="BK74" s="54"/>
    </row>
    <row r="75" spans="1:63" ht="16" x14ac:dyDescent="0.2">
      <c r="A75" s="191" t="s">
        <v>1157</v>
      </c>
      <c r="B75" s="195" t="s">
        <v>1158</v>
      </c>
      <c r="C75" s="191" t="s">
        <v>375</v>
      </c>
      <c r="D75" s="31">
        <v>0.8</v>
      </c>
      <c r="E75" s="49">
        <v>0.8</v>
      </c>
      <c r="F75" s="49"/>
      <c r="G75" s="49"/>
      <c r="H75" s="50"/>
      <c r="I75" s="49"/>
      <c r="J75" s="49"/>
      <c r="K75" s="49"/>
      <c r="L75" s="194"/>
      <c r="M75" s="49"/>
      <c r="N75" s="49"/>
      <c r="O75" s="49"/>
      <c r="P75" s="49"/>
      <c r="Q75" s="49"/>
      <c r="R75" s="49"/>
      <c r="S75" s="49"/>
      <c r="T75" s="49"/>
      <c r="U75" s="49"/>
      <c r="V75" s="49"/>
      <c r="W75" s="49"/>
      <c r="X75" s="52">
        <v>0</v>
      </c>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191" t="s">
        <v>1093</v>
      </c>
      <c r="BE75" s="49"/>
      <c r="BF75" s="67" t="s">
        <v>1233</v>
      </c>
      <c r="BG75" s="54"/>
      <c r="BH75" s="54"/>
      <c r="BI75" s="54"/>
      <c r="BJ75" s="54"/>
      <c r="BK75" s="54"/>
    </row>
    <row r="76" spans="1:63" ht="16" x14ac:dyDescent="0.2">
      <c r="A76" s="191" t="s">
        <v>1159</v>
      </c>
      <c r="B76" s="195" t="s">
        <v>1160</v>
      </c>
      <c r="C76" s="191" t="s">
        <v>375</v>
      </c>
      <c r="D76" s="31">
        <v>1.5</v>
      </c>
      <c r="E76" s="49">
        <v>0.75</v>
      </c>
      <c r="F76" s="49"/>
      <c r="G76" s="49"/>
      <c r="H76" s="50"/>
      <c r="I76" s="49"/>
      <c r="J76" s="49"/>
      <c r="K76" s="49"/>
      <c r="L76" s="194"/>
      <c r="M76" s="49">
        <v>0.45</v>
      </c>
      <c r="N76" s="49"/>
      <c r="O76" s="49"/>
      <c r="P76" s="49"/>
      <c r="Q76" s="49"/>
      <c r="R76" s="49"/>
      <c r="S76" s="49"/>
      <c r="T76" s="49"/>
      <c r="U76" s="49"/>
      <c r="V76" s="49"/>
      <c r="W76" s="49"/>
      <c r="X76" s="52">
        <v>0</v>
      </c>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v>0.1</v>
      </c>
      <c r="AZ76" s="49"/>
      <c r="BA76" s="49">
        <v>0.2</v>
      </c>
      <c r="BB76" s="49"/>
      <c r="BC76" s="49"/>
      <c r="BD76" s="191" t="s">
        <v>1097</v>
      </c>
      <c r="BE76" s="49"/>
      <c r="BF76" s="67" t="s">
        <v>1233</v>
      </c>
      <c r="BG76" s="54"/>
      <c r="BH76" s="54"/>
      <c r="BI76" s="54"/>
      <c r="BJ76" s="54"/>
      <c r="BK76" s="54"/>
    </row>
    <row r="77" spans="1:63" ht="16" x14ac:dyDescent="0.2">
      <c r="A77" s="191" t="s">
        <v>1161</v>
      </c>
      <c r="B77" s="195" t="s">
        <v>1162</v>
      </c>
      <c r="C77" s="191" t="s">
        <v>375</v>
      </c>
      <c r="D77" s="31">
        <v>3.2</v>
      </c>
      <c r="E77" s="49">
        <v>3.2</v>
      </c>
      <c r="F77" s="49"/>
      <c r="G77" s="49"/>
      <c r="H77" s="50"/>
      <c r="I77" s="49"/>
      <c r="J77" s="49"/>
      <c r="K77" s="49"/>
      <c r="L77" s="194"/>
      <c r="M77" s="49"/>
      <c r="N77" s="49"/>
      <c r="O77" s="49"/>
      <c r="P77" s="49"/>
      <c r="Q77" s="49"/>
      <c r="R77" s="49"/>
      <c r="S77" s="49"/>
      <c r="T77" s="49"/>
      <c r="U77" s="49"/>
      <c r="V77" s="49"/>
      <c r="W77" s="49"/>
      <c r="X77" s="52">
        <v>0</v>
      </c>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191" t="s">
        <v>1097</v>
      </c>
      <c r="BE77" s="49"/>
      <c r="BF77" s="67" t="s">
        <v>1233</v>
      </c>
      <c r="BG77" s="54"/>
      <c r="BH77" s="54"/>
      <c r="BI77" s="54"/>
      <c r="BJ77" s="54"/>
      <c r="BK77" s="54"/>
    </row>
    <row r="78" spans="1:63" ht="16" x14ac:dyDescent="0.2">
      <c r="A78" s="191" t="s">
        <v>1163</v>
      </c>
      <c r="B78" s="195" t="s">
        <v>1164</v>
      </c>
      <c r="C78" s="191" t="s">
        <v>375</v>
      </c>
      <c r="D78" s="31">
        <v>1.6</v>
      </c>
      <c r="E78" s="49">
        <v>1.6</v>
      </c>
      <c r="F78" s="49"/>
      <c r="G78" s="49"/>
      <c r="H78" s="50"/>
      <c r="I78" s="49"/>
      <c r="J78" s="49"/>
      <c r="K78" s="49"/>
      <c r="L78" s="194"/>
      <c r="M78" s="49"/>
      <c r="N78" s="49"/>
      <c r="O78" s="49"/>
      <c r="P78" s="49"/>
      <c r="Q78" s="49"/>
      <c r="R78" s="49"/>
      <c r="S78" s="49"/>
      <c r="T78" s="49"/>
      <c r="U78" s="49"/>
      <c r="V78" s="49"/>
      <c r="W78" s="49"/>
      <c r="X78" s="52">
        <v>0</v>
      </c>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191" t="s">
        <v>1097</v>
      </c>
      <c r="BE78" s="49"/>
      <c r="BF78" s="67" t="s">
        <v>1233</v>
      </c>
      <c r="BG78" s="54"/>
      <c r="BH78" s="54"/>
      <c r="BI78" s="54"/>
      <c r="BJ78" s="54"/>
      <c r="BK78" s="54"/>
    </row>
    <row r="79" spans="1:63" ht="32" x14ac:dyDescent="0.2">
      <c r="A79" s="191" t="s">
        <v>1166</v>
      </c>
      <c r="B79" s="195" t="s">
        <v>1167</v>
      </c>
      <c r="C79" s="191" t="s">
        <v>375</v>
      </c>
      <c r="D79" s="31">
        <v>0.30000000000000004</v>
      </c>
      <c r="E79" s="49">
        <v>0.1</v>
      </c>
      <c r="F79" s="49"/>
      <c r="G79" s="49">
        <v>0.1</v>
      </c>
      <c r="H79" s="201">
        <v>0.1</v>
      </c>
      <c r="I79" s="201"/>
      <c r="J79" s="49"/>
      <c r="K79" s="49"/>
      <c r="L79" s="194"/>
      <c r="M79" s="49"/>
      <c r="N79" s="49"/>
      <c r="O79" s="49"/>
      <c r="P79" s="49"/>
      <c r="Q79" s="49"/>
      <c r="R79" s="49"/>
      <c r="S79" s="49"/>
      <c r="T79" s="49"/>
      <c r="U79" s="49"/>
      <c r="V79" s="49"/>
      <c r="W79" s="49"/>
      <c r="X79" s="52">
        <v>0</v>
      </c>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201"/>
      <c r="BB79" s="49"/>
      <c r="BC79" s="49"/>
      <c r="BD79" s="191" t="s">
        <v>1103</v>
      </c>
      <c r="BE79" s="49"/>
      <c r="BF79" s="67" t="s">
        <v>1233</v>
      </c>
      <c r="BG79" s="54"/>
      <c r="BH79" s="54"/>
      <c r="BI79" s="54"/>
      <c r="BJ79" s="54"/>
      <c r="BK79" s="54"/>
    </row>
    <row r="80" spans="1:63" ht="16" x14ac:dyDescent="0.2">
      <c r="A80" s="191" t="s">
        <v>1168</v>
      </c>
      <c r="B80" s="195" t="s">
        <v>1169</v>
      </c>
      <c r="C80" s="191" t="s">
        <v>355</v>
      </c>
      <c r="D80" s="31">
        <v>0.52</v>
      </c>
      <c r="E80" s="49">
        <v>0.25</v>
      </c>
      <c r="F80" s="49"/>
      <c r="G80" s="49"/>
      <c r="H80" s="50">
        <v>0.27</v>
      </c>
      <c r="I80" s="49"/>
      <c r="J80" s="49"/>
      <c r="K80" s="49"/>
      <c r="L80" s="194"/>
      <c r="M80" s="49"/>
      <c r="N80" s="49"/>
      <c r="O80" s="49"/>
      <c r="P80" s="49"/>
      <c r="Q80" s="49"/>
      <c r="R80" s="49"/>
      <c r="S80" s="49"/>
      <c r="T80" s="49"/>
      <c r="U80" s="49"/>
      <c r="V80" s="49"/>
      <c r="W80" s="49"/>
      <c r="X80" s="52">
        <v>0</v>
      </c>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191" t="s">
        <v>1098</v>
      </c>
      <c r="BE80" s="49"/>
      <c r="BF80" s="67" t="s">
        <v>1233</v>
      </c>
      <c r="BG80" s="54"/>
      <c r="BH80" s="54"/>
      <c r="BI80" s="54"/>
      <c r="BJ80" s="54"/>
      <c r="BK80" s="54"/>
    </row>
    <row r="81" spans="1:63" ht="16" x14ac:dyDescent="0.2">
      <c r="A81" s="191" t="s">
        <v>1170</v>
      </c>
      <c r="B81" s="195" t="s">
        <v>1171</v>
      </c>
      <c r="C81" s="191" t="s">
        <v>355</v>
      </c>
      <c r="D81" s="31">
        <v>0.62</v>
      </c>
      <c r="E81" s="49">
        <v>0.62</v>
      </c>
      <c r="F81" s="49"/>
      <c r="G81" s="49"/>
      <c r="H81" s="50"/>
      <c r="I81" s="201"/>
      <c r="J81" s="49"/>
      <c r="K81" s="49"/>
      <c r="L81" s="194"/>
      <c r="M81" s="49"/>
      <c r="N81" s="49"/>
      <c r="O81" s="49"/>
      <c r="P81" s="49"/>
      <c r="Q81" s="49"/>
      <c r="R81" s="49"/>
      <c r="S81" s="49"/>
      <c r="T81" s="49"/>
      <c r="U81" s="49"/>
      <c r="V81" s="49"/>
      <c r="W81" s="49"/>
      <c r="X81" s="52">
        <v>0</v>
      </c>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191" t="s">
        <v>1122</v>
      </c>
      <c r="BE81" s="49"/>
      <c r="BF81" s="67" t="s">
        <v>1233</v>
      </c>
      <c r="BG81" s="54"/>
      <c r="BH81" s="54"/>
      <c r="BI81" s="54"/>
      <c r="BJ81" s="54"/>
      <c r="BK81" s="54"/>
    </row>
    <row r="82" spans="1:63" ht="16" x14ac:dyDescent="0.2">
      <c r="A82" s="191" t="s">
        <v>1172</v>
      </c>
      <c r="B82" s="195" t="s">
        <v>1173</v>
      </c>
      <c r="C82" s="191" t="s">
        <v>355</v>
      </c>
      <c r="D82" s="31">
        <v>0.6</v>
      </c>
      <c r="E82" s="49">
        <v>0.48</v>
      </c>
      <c r="F82" s="49"/>
      <c r="G82" s="49"/>
      <c r="H82" s="73"/>
      <c r="I82" s="49"/>
      <c r="J82" s="49"/>
      <c r="K82" s="49"/>
      <c r="L82" s="194"/>
      <c r="M82" s="49"/>
      <c r="N82" s="49"/>
      <c r="O82" s="49"/>
      <c r="P82" s="49"/>
      <c r="Q82" s="49"/>
      <c r="R82" s="49"/>
      <c r="S82" s="49"/>
      <c r="T82" s="49"/>
      <c r="U82" s="49"/>
      <c r="V82" s="49"/>
      <c r="W82" s="49"/>
      <c r="X82" s="52">
        <v>0</v>
      </c>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v>0.12</v>
      </c>
      <c r="AZ82" s="49"/>
      <c r="BA82" s="49"/>
      <c r="BB82" s="49"/>
      <c r="BC82" s="49"/>
      <c r="BD82" s="191" t="s">
        <v>1126</v>
      </c>
      <c r="BE82" s="49"/>
      <c r="BF82" s="67" t="s">
        <v>1233</v>
      </c>
      <c r="BG82" s="54"/>
      <c r="BH82" s="54"/>
      <c r="BI82" s="54"/>
      <c r="BJ82" s="54"/>
      <c r="BK82" s="54"/>
    </row>
    <row r="83" spans="1:63" ht="16" x14ac:dyDescent="0.2">
      <c r="A83" s="191" t="s">
        <v>1174</v>
      </c>
      <c r="B83" s="195" t="s">
        <v>1175</v>
      </c>
      <c r="C83" s="191" t="s">
        <v>355</v>
      </c>
      <c r="D83" s="31">
        <v>0.12</v>
      </c>
      <c r="E83" s="49">
        <v>0.12</v>
      </c>
      <c r="F83" s="49"/>
      <c r="G83" s="49"/>
      <c r="H83" s="201"/>
      <c r="I83" s="201"/>
      <c r="J83" s="49"/>
      <c r="K83" s="49"/>
      <c r="L83" s="194"/>
      <c r="M83" s="49"/>
      <c r="N83" s="49"/>
      <c r="O83" s="49"/>
      <c r="P83" s="49"/>
      <c r="Q83" s="49"/>
      <c r="R83" s="49"/>
      <c r="S83" s="49"/>
      <c r="T83" s="49"/>
      <c r="U83" s="49"/>
      <c r="V83" s="49"/>
      <c r="W83" s="49"/>
      <c r="X83" s="52">
        <v>0</v>
      </c>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191" t="s">
        <v>1126</v>
      </c>
      <c r="BE83" s="49"/>
      <c r="BF83" s="67" t="s">
        <v>1233</v>
      </c>
      <c r="BG83" s="54"/>
      <c r="BH83" s="54"/>
      <c r="BI83" s="54"/>
      <c r="BJ83" s="54"/>
      <c r="BK83" s="54"/>
    </row>
    <row r="84" spans="1:63" ht="16" x14ac:dyDescent="0.2">
      <c r="A84" s="191" t="s">
        <v>1176</v>
      </c>
      <c r="B84" s="195" t="s">
        <v>1177</v>
      </c>
      <c r="C84" s="191" t="s">
        <v>355</v>
      </c>
      <c r="D84" s="31">
        <v>1.28</v>
      </c>
      <c r="E84" s="49">
        <v>1.17</v>
      </c>
      <c r="F84" s="49"/>
      <c r="G84" s="49"/>
      <c r="H84" s="201"/>
      <c r="I84" s="201"/>
      <c r="J84" s="49"/>
      <c r="K84" s="49"/>
      <c r="L84" s="194"/>
      <c r="M84" s="49">
        <v>0.11</v>
      </c>
      <c r="N84" s="49"/>
      <c r="O84" s="49"/>
      <c r="P84" s="49"/>
      <c r="Q84" s="49"/>
      <c r="R84" s="49"/>
      <c r="S84" s="49"/>
      <c r="T84" s="49"/>
      <c r="U84" s="49"/>
      <c r="V84" s="49"/>
      <c r="W84" s="49"/>
      <c r="X84" s="52">
        <v>0</v>
      </c>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191" t="s">
        <v>1105</v>
      </c>
      <c r="BE84" s="49"/>
      <c r="BF84" s="67" t="s">
        <v>1233</v>
      </c>
      <c r="BG84" s="54"/>
      <c r="BH84" s="54"/>
      <c r="BI84" s="54"/>
      <c r="BJ84" s="54"/>
      <c r="BK84" s="54"/>
    </row>
    <row r="85" spans="1:63" ht="16" x14ac:dyDescent="0.2">
      <c r="A85" s="191" t="s">
        <v>1178</v>
      </c>
      <c r="B85" s="196" t="s">
        <v>1179</v>
      </c>
      <c r="C85" s="197" t="s">
        <v>355</v>
      </c>
      <c r="D85" s="37">
        <v>0.17299999999999999</v>
      </c>
      <c r="E85" s="68">
        <v>0.17299999999999999</v>
      </c>
      <c r="F85" s="68"/>
      <c r="G85" s="68"/>
      <c r="H85" s="69"/>
      <c r="I85" s="68"/>
      <c r="J85" s="68"/>
      <c r="K85" s="68"/>
      <c r="L85" s="198"/>
      <c r="M85" s="68"/>
      <c r="N85" s="68"/>
      <c r="O85" s="68"/>
      <c r="P85" s="68"/>
      <c r="Q85" s="68"/>
      <c r="R85" s="68"/>
      <c r="S85" s="68"/>
      <c r="T85" s="68"/>
      <c r="U85" s="68"/>
      <c r="V85" s="68"/>
      <c r="W85" s="68"/>
      <c r="X85" s="70">
        <v>0</v>
      </c>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197" t="s">
        <v>1112</v>
      </c>
      <c r="BE85" s="68"/>
      <c r="BF85" s="67" t="s">
        <v>1233</v>
      </c>
      <c r="BG85" s="54"/>
      <c r="BH85" s="54"/>
      <c r="BI85" s="54"/>
      <c r="BJ85" s="54"/>
      <c r="BK85" s="54"/>
    </row>
    <row r="86" spans="1:63" ht="16" x14ac:dyDescent="0.2">
      <c r="A86" s="191" t="s">
        <v>1052</v>
      </c>
      <c r="B86" s="195" t="s">
        <v>1180</v>
      </c>
      <c r="C86" s="191" t="s">
        <v>434</v>
      </c>
      <c r="D86" s="31">
        <v>9.0000000000000011E-2</v>
      </c>
      <c r="E86" s="49">
        <v>0.02</v>
      </c>
      <c r="F86" s="49"/>
      <c r="G86" s="49"/>
      <c r="H86" s="214">
        <v>7.0000000000000007E-2</v>
      </c>
      <c r="I86" s="214"/>
      <c r="J86" s="49"/>
      <c r="K86" s="49"/>
      <c r="L86" s="194"/>
      <c r="M86" s="49"/>
      <c r="N86" s="49"/>
      <c r="O86" s="49"/>
      <c r="P86" s="49"/>
      <c r="Q86" s="49"/>
      <c r="R86" s="49"/>
      <c r="S86" s="49"/>
      <c r="T86" s="49"/>
      <c r="U86" s="49"/>
      <c r="V86" s="49"/>
      <c r="W86" s="49"/>
      <c r="X86" s="52">
        <v>0</v>
      </c>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214"/>
      <c r="BB86" s="49"/>
      <c r="BC86" s="49"/>
      <c r="BD86" s="191" t="s">
        <v>1105</v>
      </c>
      <c r="BE86" s="49"/>
      <c r="BF86" s="67" t="s">
        <v>1233</v>
      </c>
      <c r="BG86" s="54"/>
      <c r="BH86" s="54"/>
      <c r="BI86" s="54"/>
      <c r="BJ86" s="54"/>
      <c r="BK86" s="54"/>
    </row>
    <row r="87" spans="1:63" ht="16" x14ac:dyDescent="0.2">
      <c r="A87" s="191" t="s">
        <v>1053</v>
      </c>
      <c r="B87" s="192" t="s">
        <v>1180</v>
      </c>
      <c r="C87" s="193" t="s">
        <v>434</v>
      </c>
      <c r="D87" s="31">
        <v>0.03</v>
      </c>
      <c r="E87" s="49">
        <v>0.03</v>
      </c>
      <c r="F87" s="49"/>
      <c r="G87" s="49"/>
      <c r="H87" s="73"/>
      <c r="I87" s="49"/>
      <c r="J87" s="49"/>
      <c r="K87" s="49"/>
      <c r="L87" s="194"/>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193" t="s">
        <v>1095</v>
      </c>
      <c r="BE87" s="49" t="s">
        <v>1181</v>
      </c>
      <c r="BF87" s="67" t="s">
        <v>1233</v>
      </c>
      <c r="BG87" s="54"/>
      <c r="BH87" s="54"/>
      <c r="BI87" s="54"/>
      <c r="BJ87" s="54"/>
      <c r="BK87" s="54"/>
    </row>
    <row r="88" spans="1:63" ht="16" x14ac:dyDescent="0.2">
      <c r="A88" s="191" t="s">
        <v>417</v>
      </c>
      <c r="B88" s="209" t="s">
        <v>1182</v>
      </c>
      <c r="C88" s="208" t="s">
        <v>453</v>
      </c>
      <c r="D88" s="31">
        <v>0.11</v>
      </c>
      <c r="E88" s="49">
        <v>0.11</v>
      </c>
      <c r="F88" s="49"/>
      <c r="G88" s="49"/>
      <c r="H88" s="204"/>
      <c r="I88" s="49"/>
      <c r="J88" s="49"/>
      <c r="K88" s="49"/>
      <c r="L88" s="194"/>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193" t="s">
        <v>1115</v>
      </c>
      <c r="BE88" s="49"/>
      <c r="BF88" s="67" t="s">
        <v>1233</v>
      </c>
      <c r="BG88" s="54"/>
      <c r="BH88" s="54"/>
      <c r="BI88" s="54"/>
      <c r="BJ88" s="54"/>
      <c r="BK88" s="54"/>
    </row>
    <row r="89" spans="1:63" ht="32" x14ac:dyDescent="0.2">
      <c r="A89" s="191" t="s">
        <v>432</v>
      </c>
      <c r="B89" s="209" t="s">
        <v>1183</v>
      </c>
      <c r="C89" s="193" t="s">
        <v>453</v>
      </c>
      <c r="D89" s="31">
        <v>2</v>
      </c>
      <c r="E89" s="49">
        <v>2</v>
      </c>
      <c r="F89" s="49"/>
      <c r="G89" s="49"/>
      <c r="H89" s="50"/>
      <c r="I89" s="49"/>
      <c r="J89" s="49"/>
      <c r="K89" s="49"/>
      <c r="L89" s="194"/>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193" t="s">
        <v>1103</v>
      </c>
      <c r="BE89" s="53" t="s">
        <v>1184</v>
      </c>
      <c r="BF89" s="67" t="s">
        <v>1233</v>
      </c>
      <c r="BG89" s="54"/>
      <c r="BH89" s="54"/>
      <c r="BI89" s="54"/>
      <c r="BJ89" s="54"/>
      <c r="BK89" s="54"/>
    </row>
    <row r="90" spans="1:63" ht="16" x14ac:dyDescent="0.2">
      <c r="A90" s="191" t="s">
        <v>437</v>
      </c>
      <c r="B90" s="74" t="s">
        <v>1185</v>
      </c>
      <c r="C90" s="193" t="s">
        <v>453</v>
      </c>
      <c r="D90" s="31">
        <v>4.3499999999999996</v>
      </c>
      <c r="E90" s="49">
        <v>1.25</v>
      </c>
      <c r="F90" s="49"/>
      <c r="G90" s="49"/>
      <c r="H90" s="50"/>
      <c r="I90" s="49"/>
      <c r="J90" s="49"/>
      <c r="K90" s="49"/>
      <c r="L90" s="194"/>
      <c r="M90" s="49"/>
      <c r="N90" s="49"/>
      <c r="O90" s="49"/>
      <c r="P90" s="49"/>
      <c r="Q90" s="49"/>
      <c r="R90" s="49"/>
      <c r="S90" s="49"/>
      <c r="T90" s="49"/>
      <c r="U90" s="49"/>
      <c r="V90" s="49"/>
      <c r="W90" s="49"/>
      <c r="X90" s="52">
        <v>1.74</v>
      </c>
      <c r="Y90" s="49">
        <v>1.67</v>
      </c>
      <c r="Z90" s="49">
        <v>7.0000000000000007E-2</v>
      </c>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v>1.23</v>
      </c>
      <c r="AZ90" s="49"/>
      <c r="BA90" s="49">
        <v>0.13</v>
      </c>
      <c r="BB90" s="49"/>
      <c r="BC90" s="49"/>
      <c r="BD90" s="199" t="s">
        <v>1103</v>
      </c>
      <c r="BE90" s="49"/>
      <c r="BF90" s="67" t="s">
        <v>1233</v>
      </c>
      <c r="BG90" s="54"/>
      <c r="BH90" s="54"/>
      <c r="BI90" s="54"/>
      <c r="BJ90" s="54"/>
      <c r="BK90" s="54"/>
    </row>
    <row r="91" spans="1:63" ht="32" x14ac:dyDescent="0.2">
      <c r="A91" s="191" t="s">
        <v>467</v>
      </c>
      <c r="B91" s="196" t="s">
        <v>1186</v>
      </c>
      <c r="C91" s="191" t="s">
        <v>469</v>
      </c>
      <c r="D91" s="37">
        <v>0.36</v>
      </c>
      <c r="E91" s="68">
        <v>0.04</v>
      </c>
      <c r="F91" s="68"/>
      <c r="G91" s="68"/>
      <c r="H91" s="69">
        <v>0.32</v>
      </c>
      <c r="I91" s="68"/>
      <c r="J91" s="68"/>
      <c r="K91" s="68"/>
      <c r="L91" s="198"/>
      <c r="M91" s="68"/>
      <c r="N91" s="68"/>
      <c r="O91" s="68"/>
      <c r="P91" s="68"/>
      <c r="Q91" s="68"/>
      <c r="R91" s="68"/>
      <c r="S91" s="68"/>
      <c r="T91" s="68"/>
      <c r="U91" s="68"/>
      <c r="V91" s="68"/>
      <c r="W91" s="68"/>
      <c r="X91" s="70">
        <v>0</v>
      </c>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197" t="s">
        <v>1127</v>
      </c>
      <c r="BE91" s="68"/>
      <c r="BF91" s="67" t="s">
        <v>1233</v>
      </c>
      <c r="BG91" s="54"/>
      <c r="BH91" s="54"/>
      <c r="BI91" s="54"/>
      <c r="BJ91" s="54"/>
      <c r="BK91" s="54"/>
    </row>
    <row r="92" spans="1:63" ht="16" x14ac:dyDescent="0.2">
      <c r="A92" s="191" t="s">
        <v>471</v>
      </c>
      <c r="B92" s="209" t="s">
        <v>1187</v>
      </c>
      <c r="C92" s="191" t="s">
        <v>469</v>
      </c>
      <c r="D92" s="31">
        <v>0.18</v>
      </c>
      <c r="E92" s="49">
        <v>0.18</v>
      </c>
      <c r="F92" s="49"/>
      <c r="G92" s="49"/>
      <c r="H92" s="50"/>
      <c r="I92" s="49"/>
      <c r="J92" s="49"/>
      <c r="K92" s="49"/>
      <c r="L92" s="194"/>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193" t="s">
        <v>1098</v>
      </c>
      <c r="BE92" s="49"/>
      <c r="BF92" s="67" t="s">
        <v>1233</v>
      </c>
      <c r="BG92" s="54"/>
      <c r="BH92" s="54"/>
      <c r="BI92" s="54"/>
      <c r="BJ92" s="54"/>
      <c r="BK92" s="54"/>
    </row>
    <row r="93" spans="1:63" ht="16" x14ac:dyDescent="0.2">
      <c r="A93" s="191" t="s">
        <v>473</v>
      </c>
      <c r="B93" s="209" t="s">
        <v>1188</v>
      </c>
      <c r="C93" s="191" t="s">
        <v>469</v>
      </c>
      <c r="D93" s="31">
        <v>3.15</v>
      </c>
      <c r="E93" s="49">
        <v>3.15</v>
      </c>
      <c r="F93" s="49"/>
      <c r="G93" s="49"/>
      <c r="H93" s="50"/>
      <c r="I93" s="49"/>
      <c r="J93" s="49"/>
      <c r="K93" s="49"/>
      <c r="L93" s="194"/>
      <c r="M93" s="49"/>
      <c r="N93" s="49"/>
      <c r="O93" s="49"/>
      <c r="P93" s="49"/>
      <c r="Q93" s="49"/>
      <c r="R93" s="49"/>
      <c r="S93" s="49"/>
      <c r="T93" s="49"/>
      <c r="U93" s="49"/>
      <c r="V93" s="49"/>
      <c r="W93" s="49"/>
      <c r="X93" s="52"/>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193" t="s">
        <v>1105</v>
      </c>
      <c r="BE93" s="49"/>
      <c r="BF93" s="67" t="s">
        <v>1233</v>
      </c>
      <c r="BG93" s="54"/>
      <c r="BH93" s="54"/>
      <c r="BI93" s="54"/>
      <c r="BJ93" s="54"/>
      <c r="BK93" s="54"/>
    </row>
    <row r="94" spans="1:63" ht="16" x14ac:dyDescent="0.2">
      <c r="A94" s="191" t="s">
        <v>640</v>
      </c>
      <c r="B94" s="209" t="s">
        <v>1189</v>
      </c>
      <c r="C94" s="191" t="s">
        <v>469</v>
      </c>
      <c r="D94" s="31">
        <v>0.85</v>
      </c>
      <c r="E94" s="49">
        <v>0.85</v>
      </c>
      <c r="F94" s="49"/>
      <c r="G94" s="49"/>
      <c r="H94" s="50"/>
      <c r="I94" s="49"/>
      <c r="J94" s="49"/>
      <c r="K94" s="49"/>
      <c r="L94" s="194"/>
      <c r="M94" s="49"/>
      <c r="N94" s="49"/>
      <c r="O94" s="49"/>
      <c r="P94" s="49"/>
      <c r="Q94" s="49"/>
      <c r="R94" s="49"/>
      <c r="S94" s="49"/>
      <c r="T94" s="49"/>
      <c r="U94" s="49"/>
      <c r="V94" s="49"/>
      <c r="W94" s="49"/>
      <c r="X94" s="52"/>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193" t="s">
        <v>1095</v>
      </c>
      <c r="BE94" s="49"/>
      <c r="BF94" s="67" t="s">
        <v>1233</v>
      </c>
      <c r="BG94" s="54"/>
      <c r="BH94" s="54"/>
      <c r="BI94" s="54"/>
      <c r="BJ94" s="54"/>
      <c r="BK94" s="54"/>
    </row>
    <row r="95" spans="1:63" ht="16" x14ac:dyDescent="0.2">
      <c r="A95" s="191" t="s">
        <v>643</v>
      </c>
      <c r="B95" s="209" t="s">
        <v>1190</v>
      </c>
      <c r="C95" s="191" t="s">
        <v>469</v>
      </c>
      <c r="D95" s="31">
        <v>1.55</v>
      </c>
      <c r="E95" s="49">
        <v>1.55</v>
      </c>
      <c r="F95" s="49"/>
      <c r="G95" s="49"/>
      <c r="H95" s="50"/>
      <c r="I95" s="49"/>
      <c r="J95" s="49"/>
      <c r="K95" s="49"/>
      <c r="L95" s="194"/>
      <c r="M95" s="49"/>
      <c r="N95" s="49"/>
      <c r="O95" s="49"/>
      <c r="P95" s="49"/>
      <c r="Q95" s="49"/>
      <c r="R95" s="49"/>
      <c r="S95" s="49"/>
      <c r="T95" s="49"/>
      <c r="U95" s="49"/>
      <c r="V95" s="49"/>
      <c r="W95" s="49"/>
      <c r="X95" s="52"/>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193" t="s">
        <v>1123</v>
      </c>
      <c r="BE95" s="49"/>
      <c r="BF95" s="67" t="s">
        <v>1233</v>
      </c>
      <c r="BG95" s="54"/>
      <c r="BH95" s="54"/>
      <c r="BI95" s="54"/>
      <c r="BJ95" s="54"/>
      <c r="BK95" s="54"/>
    </row>
    <row r="96" spans="1:63" ht="16" x14ac:dyDescent="0.2">
      <c r="A96" s="191" t="s">
        <v>785</v>
      </c>
      <c r="B96" s="215" t="s">
        <v>1191</v>
      </c>
      <c r="C96" s="212" t="s">
        <v>469</v>
      </c>
      <c r="D96" s="37">
        <v>0.6</v>
      </c>
      <c r="E96" s="68">
        <v>0.6</v>
      </c>
      <c r="F96" s="68"/>
      <c r="G96" s="68"/>
      <c r="H96" s="216"/>
      <c r="I96" s="217"/>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218" t="s">
        <v>1105</v>
      </c>
      <c r="BE96" s="68"/>
      <c r="BF96" s="67" t="s">
        <v>1233</v>
      </c>
      <c r="BG96" s="54"/>
      <c r="BH96" s="54"/>
      <c r="BI96" s="54"/>
      <c r="BJ96" s="54"/>
      <c r="BK96" s="54"/>
    </row>
    <row r="97" spans="1:63" ht="16" x14ac:dyDescent="0.2">
      <c r="A97" s="191" t="s">
        <v>765</v>
      </c>
      <c r="B97" s="195" t="s">
        <v>1192</v>
      </c>
      <c r="C97" s="191" t="s">
        <v>472</v>
      </c>
      <c r="D97" s="31">
        <v>0.2</v>
      </c>
      <c r="E97" s="49">
        <v>0.1</v>
      </c>
      <c r="F97" s="49"/>
      <c r="G97" s="49"/>
      <c r="H97" s="50"/>
      <c r="I97" s="49"/>
      <c r="J97" s="49"/>
      <c r="K97" s="49"/>
      <c r="L97" s="194"/>
      <c r="M97" s="49"/>
      <c r="N97" s="49"/>
      <c r="O97" s="49"/>
      <c r="P97" s="49"/>
      <c r="Q97" s="49"/>
      <c r="R97" s="49"/>
      <c r="S97" s="49"/>
      <c r="T97" s="49"/>
      <c r="U97" s="49"/>
      <c r="V97" s="49"/>
      <c r="W97" s="49"/>
      <c r="X97" s="52"/>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v>0.1</v>
      </c>
      <c r="BB97" s="49"/>
      <c r="BC97" s="49"/>
      <c r="BD97" s="191" t="s">
        <v>1098</v>
      </c>
      <c r="BE97" s="49"/>
      <c r="BF97" s="67" t="s">
        <v>1233</v>
      </c>
      <c r="BG97" s="54"/>
      <c r="BH97" s="54"/>
      <c r="BI97" s="54"/>
      <c r="BJ97" s="54"/>
      <c r="BK97" s="54"/>
    </row>
    <row r="98" spans="1:63" ht="16" x14ac:dyDescent="0.2">
      <c r="A98" s="191" t="s">
        <v>766</v>
      </c>
      <c r="B98" s="195" t="s">
        <v>1193</v>
      </c>
      <c r="C98" s="191" t="s">
        <v>472</v>
      </c>
      <c r="D98" s="31">
        <v>11</v>
      </c>
      <c r="E98" s="49">
        <v>6</v>
      </c>
      <c r="F98" s="49"/>
      <c r="G98" s="49"/>
      <c r="H98" s="50"/>
      <c r="I98" s="49"/>
      <c r="J98" s="49"/>
      <c r="K98" s="49"/>
      <c r="L98" s="194"/>
      <c r="M98" s="49"/>
      <c r="N98" s="49"/>
      <c r="O98" s="49"/>
      <c r="P98" s="49"/>
      <c r="Q98" s="49"/>
      <c r="R98" s="49"/>
      <c r="S98" s="49"/>
      <c r="T98" s="49"/>
      <c r="U98" s="49"/>
      <c r="V98" s="49"/>
      <c r="W98" s="49"/>
      <c r="X98" s="52"/>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v>5</v>
      </c>
      <c r="BB98" s="49"/>
      <c r="BC98" s="49"/>
      <c r="BD98" s="191" t="s">
        <v>1112</v>
      </c>
      <c r="BE98" s="49"/>
      <c r="BF98" s="67" t="s">
        <v>1233</v>
      </c>
      <c r="BG98" s="54"/>
      <c r="BH98" s="54"/>
      <c r="BI98" s="54"/>
      <c r="BJ98" s="54"/>
      <c r="BK98" s="54"/>
    </row>
    <row r="99" spans="1:63" ht="32" x14ac:dyDescent="0.2">
      <c r="A99" s="413"/>
      <c r="B99" s="226" t="s">
        <v>867</v>
      </c>
      <c r="C99" s="221" t="s">
        <v>275</v>
      </c>
      <c r="D99" s="222">
        <v>2</v>
      </c>
      <c r="E99" s="222">
        <v>2</v>
      </c>
      <c r="F99" s="222"/>
      <c r="G99" s="222"/>
      <c r="H99" s="222"/>
      <c r="I99" s="222"/>
      <c r="J99" s="222"/>
      <c r="K99" s="222"/>
      <c r="L99" s="222"/>
      <c r="M99" s="222"/>
      <c r="N99" s="222"/>
      <c r="O99" s="222"/>
      <c r="P99" s="222"/>
      <c r="Q99" s="222"/>
      <c r="R99" s="222"/>
      <c r="S99" s="222"/>
      <c r="T99" s="222"/>
      <c r="U99" s="222"/>
      <c r="V99" s="222"/>
      <c r="W99" s="222"/>
      <c r="X99" s="222">
        <v>0</v>
      </c>
      <c r="Y99" s="222"/>
      <c r="Z99" s="222"/>
      <c r="AA99" s="222"/>
      <c r="AB99" s="222"/>
      <c r="AC99" s="222"/>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c r="BC99" s="222"/>
      <c r="BD99" s="221" t="s">
        <v>868</v>
      </c>
      <c r="BE99" s="221" t="s">
        <v>868</v>
      </c>
      <c r="BF99" s="219">
        <v>2017</v>
      </c>
      <c r="BG99" s="219"/>
      <c r="BH99" s="219"/>
      <c r="BI99" s="219"/>
      <c r="BJ99" s="219"/>
      <c r="BK99" s="219"/>
    </row>
    <row r="100" spans="1:63" ht="16" x14ac:dyDescent="0.2">
      <c r="A100" s="413"/>
      <c r="B100" s="416" t="s">
        <v>871</v>
      </c>
      <c r="C100" s="221" t="s">
        <v>264</v>
      </c>
      <c r="D100" s="222">
        <v>8</v>
      </c>
      <c r="E100" s="222">
        <v>6</v>
      </c>
      <c r="F100" s="222"/>
      <c r="G100" s="222"/>
      <c r="H100" s="222">
        <v>2</v>
      </c>
      <c r="I100" s="222"/>
      <c r="J100" s="222"/>
      <c r="K100" s="222"/>
      <c r="L100" s="222"/>
      <c r="M100" s="222"/>
      <c r="N100" s="222"/>
      <c r="O100" s="222"/>
      <c r="P100" s="222"/>
      <c r="Q100" s="222"/>
      <c r="R100" s="222"/>
      <c r="S100" s="222"/>
      <c r="T100" s="222"/>
      <c r="U100" s="222"/>
      <c r="V100" s="222"/>
      <c r="W100" s="222"/>
      <c r="X100" s="222">
        <v>0</v>
      </c>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c r="BC100" s="222"/>
      <c r="BD100" s="221" t="s">
        <v>872</v>
      </c>
      <c r="BE100" s="221" t="s">
        <v>872</v>
      </c>
      <c r="BF100" s="219">
        <v>2017</v>
      </c>
      <c r="BG100" s="219"/>
      <c r="BH100" s="219"/>
      <c r="BI100" s="219"/>
      <c r="BJ100" s="219"/>
      <c r="BK100" s="219"/>
    </row>
    <row r="101" spans="1:63" ht="48" x14ac:dyDescent="0.2">
      <c r="A101" s="414"/>
      <c r="B101" s="229" t="s">
        <v>285</v>
      </c>
      <c r="C101" s="221" t="s">
        <v>254</v>
      </c>
      <c r="D101" s="222">
        <v>22.96</v>
      </c>
      <c r="E101" s="222">
        <v>0.02</v>
      </c>
      <c r="F101" s="222"/>
      <c r="G101" s="222"/>
      <c r="H101" s="222">
        <v>3.2399999999999998</v>
      </c>
      <c r="I101" s="222">
        <v>0.46</v>
      </c>
      <c r="J101" s="222"/>
      <c r="K101" s="222"/>
      <c r="L101" s="222">
        <v>1.97</v>
      </c>
      <c r="M101" s="222">
        <v>0.16999999999999998</v>
      </c>
      <c r="N101" s="222"/>
      <c r="O101" s="222"/>
      <c r="P101" s="222"/>
      <c r="Q101" s="222"/>
      <c r="R101" s="222"/>
      <c r="S101" s="222"/>
      <c r="T101" s="222"/>
      <c r="U101" s="222"/>
      <c r="V101" s="222"/>
      <c r="W101" s="222"/>
      <c r="X101" s="222">
        <v>0</v>
      </c>
      <c r="Y101" s="222"/>
      <c r="Z101" s="222"/>
      <c r="AA101" s="222"/>
      <c r="AB101" s="222"/>
      <c r="AC101" s="222"/>
      <c r="AD101" s="222"/>
      <c r="AE101" s="222"/>
      <c r="AF101" s="222"/>
      <c r="AG101" s="222"/>
      <c r="AH101" s="222"/>
      <c r="AI101" s="222"/>
      <c r="AJ101" s="222"/>
      <c r="AK101" s="222"/>
      <c r="AL101" s="222"/>
      <c r="AM101" s="222">
        <v>0.16</v>
      </c>
      <c r="AN101" s="222">
        <v>0</v>
      </c>
      <c r="AO101" s="222"/>
      <c r="AP101" s="222"/>
      <c r="AQ101" s="222"/>
      <c r="AR101" s="222"/>
      <c r="AS101" s="222"/>
      <c r="AT101" s="222"/>
      <c r="AU101" s="222"/>
      <c r="AV101" s="222"/>
      <c r="AW101" s="222"/>
      <c r="AX101" s="222">
        <v>0.15</v>
      </c>
      <c r="AY101" s="222">
        <v>7.0000000000000007E-2</v>
      </c>
      <c r="AZ101" s="222"/>
      <c r="BA101" s="222">
        <v>16.720000000000002</v>
      </c>
      <c r="BB101" s="222"/>
      <c r="BC101" s="222"/>
      <c r="BD101" s="221" t="s">
        <v>874</v>
      </c>
      <c r="BE101" s="221"/>
      <c r="BF101" s="219"/>
      <c r="BG101" s="219">
        <v>22.96</v>
      </c>
      <c r="BH101" s="219">
        <v>0</v>
      </c>
      <c r="BI101" s="219"/>
      <c r="BJ101" s="219"/>
      <c r="BK101" s="219"/>
    </row>
    <row r="102" spans="1:63" ht="16" x14ac:dyDescent="0.2">
      <c r="A102" s="414"/>
      <c r="B102" s="229" t="s">
        <v>877</v>
      </c>
      <c r="C102" s="221" t="s">
        <v>290</v>
      </c>
      <c r="D102" s="222">
        <v>15</v>
      </c>
      <c r="E102" s="222">
        <v>2</v>
      </c>
      <c r="F102" s="222"/>
      <c r="G102" s="222"/>
      <c r="H102" s="222">
        <v>0.5</v>
      </c>
      <c r="I102" s="222">
        <v>12</v>
      </c>
      <c r="J102" s="222"/>
      <c r="K102" s="222"/>
      <c r="L102" s="222"/>
      <c r="M102" s="222">
        <v>0.5</v>
      </c>
      <c r="N102" s="222"/>
      <c r="O102" s="222"/>
      <c r="P102" s="222"/>
      <c r="Q102" s="222"/>
      <c r="R102" s="222"/>
      <c r="S102" s="222"/>
      <c r="T102" s="222"/>
      <c r="U102" s="222"/>
      <c r="V102" s="222"/>
      <c r="W102" s="222"/>
      <c r="X102" s="222">
        <v>0</v>
      </c>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D102" s="221" t="s">
        <v>878</v>
      </c>
      <c r="BE102" s="230" t="s">
        <v>879</v>
      </c>
      <c r="BF102" s="219">
        <v>2017</v>
      </c>
      <c r="BG102" s="219">
        <v>15</v>
      </c>
      <c r="BH102" s="219">
        <v>0</v>
      </c>
      <c r="BI102" s="219"/>
      <c r="BJ102" s="219"/>
      <c r="BK102" s="219"/>
    </row>
    <row r="103" spans="1:63" ht="16" x14ac:dyDescent="0.2">
      <c r="A103" s="413"/>
      <c r="B103" s="232" t="s">
        <v>881</v>
      </c>
      <c r="C103" s="221" t="s">
        <v>375</v>
      </c>
      <c r="D103" s="222">
        <v>0.79</v>
      </c>
      <c r="E103" s="222">
        <v>0.4</v>
      </c>
      <c r="F103" s="222"/>
      <c r="G103" s="222"/>
      <c r="H103" s="222">
        <v>0.39</v>
      </c>
      <c r="I103" s="222"/>
      <c r="J103" s="222"/>
      <c r="K103" s="222"/>
      <c r="L103" s="222"/>
      <c r="M103" s="222"/>
      <c r="N103" s="222"/>
      <c r="O103" s="222"/>
      <c r="P103" s="222"/>
      <c r="Q103" s="222"/>
      <c r="R103" s="222"/>
      <c r="S103" s="222"/>
      <c r="T103" s="222"/>
      <c r="U103" s="222"/>
      <c r="V103" s="222"/>
      <c r="W103" s="222"/>
      <c r="X103" s="222">
        <v>0</v>
      </c>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c r="BC103" s="222"/>
      <c r="BD103" s="221" t="s">
        <v>868</v>
      </c>
      <c r="BE103" s="221" t="s">
        <v>882</v>
      </c>
      <c r="BF103" s="219">
        <v>2017</v>
      </c>
      <c r="BG103" s="219">
        <v>0.79</v>
      </c>
      <c r="BH103" s="219">
        <v>0</v>
      </c>
      <c r="BI103" s="219"/>
      <c r="BJ103" s="219"/>
      <c r="BK103" s="219"/>
    </row>
    <row r="104" spans="1:63" ht="16" x14ac:dyDescent="0.2">
      <c r="A104" s="413"/>
      <c r="B104" s="232" t="s">
        <v>883</v>
      </c>
      <c r="C104" s="221" t="s">
        <v>375</v>
      </c>
      <c r="D104" s="222">
        <v>19.54</v>
      </c>
      <c r="E104" s="222">
        <v>6</v>
      </c>
      <c r="F104" s="222"/>
      <c r="G104" s="222"/>
      <c r="H104" s="222">
        <v>13.540000000000001</v>
      </c>
      <c r="I104" s="222"/>
      <c r="J104" s="222"/>
      <c r="K104" s="222"/>
      <c r="L104" s="222"/>
      <c r="M104" s="222"/>
      <c r="N104" s="222"/>
      <c r="O104" s="222"/>
      <c r="P104" s="222"/>
      <c r="Q104" s="222"/>
      <c r="R104" s="222"/>
      <c r="S104" s="222"/>
      <c r="T104" s="222"/>
      <c r="U104" s="222"/>
      <c r="V104" s="222"/>
      <c r="W104" s="222"/>
      <c r="X104" s="222">
        <v>0</v>
      </c>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D104" s="221" t="s">
        <v>868</v>
      </c>
      <c r="BE104" s="221"/>
      <c r="BF104" s="219"/>
      <c r="BG104" s="219">
        <v>19.54</v>
      </c>
      <c r="BH104" s="219">
        <v>0</v>
      </c>
      <c r="BI104" s="219"/>
      <c r="BJ104" s="219"/>
      <c r="BK104" s="219"/>
    </row>
    <row r="105" spans="1:63" ht="176" x14ac:dyDescent="0.2">
      <c r="A105" s="413"/>
      <c r="B105" s="233" t="s">
        <v>885</v>
      </c>
      <c r="C105" s="221" t="s">
        <v>355</v>
      </c>
      <c r="D105" s="222">
        <v>1.9999999999999998</v>
      </c>
      <c r="E105" s="222">
        <v>0.2</v>
      </c>
      <c r="F105" s="222"/>
      <c r="G105" s="222">
        <v>0.2</v>
      </c>
      <c r="H105" s="222">
        <v>1.4</v>
      </c>
      <c r="I105" s="222"/>
      <c r="J105" s="222"/>
      <c r="K105" s="222"/>
      <c r="L105" s="222"/>
      <c r="M105" s="222">
        <v>0.2</v>
      </c>
      <c r="N105" s="222"/>
      <c r="O105" s="222"/>
      <c r="P105" s="222"/>
      <c r="Q105" s="222"/>
      <c r="R105" s="222"/>
      <c r="S105" s="222"/>
      <c r="T105" s="222"/>
      <c r="U105" s="222"/>
      <c r="V105" s="222"/>
      <c r="W105" s="222"/>
      <c r="X105" s="222">
        <v>0</v>
      </c>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221" t="s">
        <v>872</v>
      </c>
      <c r="BE105" s="221" t="s">
        <v>886</v>
      </c>
      <c r="BF105" s="219">
        <v>2017</v>
      </c>
      <c r="BG105" s="219">
        <v>1.9999999999999998</v>
      </c>
      <c r="BH105" s="219">
        <v>0</v>
      </c>
      <c r="BI105" s="219"/>
      <c r="BJ105" s="219"/>
      <c r="BK105" s="219"/>
    </row>
    <row r="106" spans="1:63" ht="16" x14ac:dyDescent="0.2">
      <c r="A106" s="413"/>
      <c r="B106" s="228" t="s">
        <v>890</v>
      </c>
      <c r="C106" s="221" t="s">
        <v>355</v>
      </c>
      <c r="D106" s="222">
        <v>12.5</v>
      </c>
      <c r="E106" s="222">
        <v>9.6999999999999993</v>
      </c>
      <c r="F106" s="222"/>
      <c r="G106" s="222"/>
      <c r="H106" s="222">
        <v>2.8</v>
      </c>
      <c r="I106" s="222"/>
      <c r="J106" s="222"/>
      <c r="K106" s="222"/>
      <c r="L106" s="222"/>
      <c r="M106" s="222"/>
      <c r="N106" s="222"/>
      <c r="O106" s="222"/>
      <c r="P106" s="222"/>
      <c r="Q106" s="222"/>
      <c r="R106" s="222"/>
      <c r="S106" s="222"/>
      <c r="T106" s="222"/>
      <c r="U106" s="222"/>
      <c r="V106" s="222"/>
      <c r="W106" s="222"/>
      <c r="X106" s="222">
        <v>0</v>
      </c>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1" t="s">
        <v>864</v>
      </c>
      <c r="BE106" s="221" t="s">
        <v>864</v>
      </c>
      <c r="BF106" s="219">
        <v>2017</v>
      </c>
      <c r="BG106" s="219">
        <v>12.5</v>
      </c>
      <c r="BH106" s="219">
        <v>0</v>
      </c>
      <c r="BI106" s="219"/>
      <c r="BJ106" s="219"/>
      <c r="BK106" s="219"/>
    </row>
    <row r="107" spans="1:63" ht="48" x14ac:dyDescent="0.2">
      <c r="A107" s="413"/>
      <c r="B107" s="229" t="s">
        <v>892</v>
      </c>
      <c r="C107" s="221" t="s">
        <v>355</v>
      </c>
      <c r="D107" s="222">
        <v>4.82</v>
      </c>
      <c r="E107" s="222">
        <v>0.5</v>
      </c>
      <c r="F107" s="222"/>
      <c r="G107" s="222">
        <v>0.5</v>
      </c>
      <c r="H107" s="222"/>
      <c r="I107" s="222"/>
      <c r="J107" s="222"/>
      <c r="K107" s="222"/>
      <c r="L107" s="222"/>
      <c r="M107" s="222"/>
      <c r="N107" s="222"/>
      <c r="O107" s="222"/>
      <c r="P107" s="222"/>
      <c r="Q107" s="222"/>
      <c r="R107" s="222"/>
      <c r="S107" s="222"/>
      <c r="T107" s="222"/>
      <c r="U107" s="222"/>
      <c r="V107" s="222"/>
      <c r="W107" s="222"/>
      <c r="X107" s="222">
        <v>0</v>
      </c>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D107" s="221" t="s">
        <v>891</v>
      </c>
      <c r="BE107" s="230"/>
      <c r="BF107" s="219"/>
      <c r="BG107" s="219">
        <v>1</v>
      </c>
      <c r="BH107" s="219">
        <v>3.8200000000000007</v>
      </c>
      <c r="BI107" s="219"/>
      <c r="BJ107" s="219"/>
      <c r="BK107" s="219"/>
    </row>
    <row r="108" spans="1:63" ht="16" x14ac:dyDescent="0.2">
      <c r="A108" s="413"/>
      <c r="B108" s="227" t="s">
        <v>893</v>
      </c>
      <c r="C108" s="221" t="s">
        <v>355</v>
      </c>
      <c r="D108" s="222">
        <v>1</v>
      </c>
      <c r="E108" s="222">
        <v>0.34</v>
      </c>
      <c r="F108" s="222"/>
      <c r="G108" s="222"/>
      <c r="H108" s="222">
        <v>0.33</v>
      </c>
      <c r="I108" s="222"/>
      <c r="J108" s="222"/>
      <c r="K108" s="222"/>
      <c r="L108" s="222"/>
      <c r="M108" s="222"/>
      <c r="N108" s="222"/>
      <c r="O108" s="222"/>
      <c r="P108" s="222"/>
      <c r="Q108" s="222"/>
      <c r="R108" s="222"/>
      <c r="S108" s="222"/>
      <c r="T108" s="222"/>
      <c r="U108" s="222"/>
      <c r="V108" s="222"/>
      <c r="W108" s="222"/>
      <c r="X108" s="222">
        <v>0</v>
      </c>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v>0.33</v>
      </c>
      <c r="BB108" s="222"/>
      <c r="BC108" s="222"/>
      <c r="BD108" s="221" t="s">
        <v>878</v>
      </c>
      <c r="BE108" s="231" t="s">
        <v>894</v>
      </c>
      <c r="BF108" s="219">
        <v>2017</v>
      </c>
      <c r="BG108" s="219">
        <v>1</v>
      </c>
      <c r="BH108" s="219">
        <v>0</v>
      </c>
      <c r="BI108" s="219"/>
      <c r="BJ108" s="219"/>
      <c r="BK108" s="219"/>
    </row>
    <row r="109" spans="1:63" ht="16" x14ac:dyDescent="0.2">
      <c r="A109" s="413"/>
      <c r="B109" s="227" t="s">
        <v>897</v>
      </c>
      <c r="C109" s="221" t="s">
        <v>355</v>
      </c>
      <c r="D109" s="222">
        <v>0.1</v>
      </c>
      <c r="E109" s="222">
        <v>0.1</v>
      </c>
      <c r="F109" s="222"/>
      <c r="G109" s="222"/>
      <c r="H109" s="222"/>
      <c r="I109" s="222"/>
      <c r="J109" s="222"/>
      <c r="K109" s="222"/>
      <c r="L109" s="222"/>
      <c r="M109" s="222"/>
      <c r="N109" s="222"/>
      <c r="O109" s="222"/>
      <c r="P109" s="222"/>
      <c r="Q109" s="222"/>
      <c r="R109" s="222"/>
      <c r="S109" s="222"/>
      <c r="T109" s="222"/>
      <c r="U109" s="222"/>
      <c r="V109" s="222"/>
      <c r="W109" s="222"/>
      <c r="X109" s="222">
        <v>0</v>
      </c>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D109" s="221" t="s">
        <v>896</v>
      </c>
      <c r="BE109" s="231" t="s">
        <v>898</v>
      </c>
      <c r="BF109" s="219">
        <v>2017</v>
      </c>
      <c r="BG109" s="219">
        <v>0.1</v>
      </c>
      <c r="BH109" s="219">
        <v>0</v>
      </c>
      <c r="BI109" s="219"/>
      <c r="BJ109" s="219"/>
      <c r="BK109" s="219"/>
    </row>
    <row r="110" spans="1:63" ht="96" x14ac:dyDescent="0.2">
      <c r="A110" s="413"/>
      <c r="B110" s="225" t="s">
        <v>888</v>
      </c>
      <c r="C110" s="221" t="s">
        <v>355</v>
      </c>
      <c r="D110" s="222">
        <v>0.7</v>
      </c>
      <c r="E110" s="222">
        <v>0.12</v>
      </c>
      <c r="F110" s="222"/>
      <c r="G110" s="222">
        <v>0</v>
      </c>
      <c r="H110" s="222">
        <v>0.27</v>
      </c>
      <c r="I110" s="222">
        <v>0.12</v>
      </c>
      <c r="J110" s="222"/>
      <c r="K110" s="222"/>
      <c r="L110" s="222">
        <v>0.19</v>
      </c>
      <c r="M110" s="222"/>
      <c r="N110" s="222"/>
      <c r="O110" s="222"/>
      <c r="P110" s="222"/>
      <c r="Q110" s="222"/>
      <c r="R110" s="222"/>
      <c r="S110" s="222"/>
      <c r="T110" s="222"/>
      <c r="U110" s="222"/>
      <c r="V110" s="222"/>
      <c r="W110" s="222"/>
      <c r="X110" s="222">
        <v>0</v>
      </c>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c r="BD110" s="221" t="s">
        <v>875</v>
      </c>
      <c r="BE110" s="230" t="s">
        <v>900</v>
      </c>
      <c r="BF110" s="219">
        <v>2017</v>
      </c>
      <c r="BG110" s="219">
        <v>0.7</v>
      </c>
      <c r="BH110" s="219">
        <v>0</v>
      </c>
      <c r="BI110" s="219"/>
      <c r="BJ110" s="219"/>
      <c r="BK110" s="219"/>
    </row>
    <row r="111" spans="1:63" ht="96" x14ac:dyDescent="0.2">
      <c r="A111" s="413"/>
      <c r="B111" s="227" t="s">
        <v>901</v>
      </c>
      <c r="C111" s="221" t="s">
        <v>355</v>
      </c>
      <c r="D111" s="222">
        <v>0.72</v>
      </c>
      <c r="E111" s="222">
        <v>0.09</v>
      </c>
      <c r="F111" s="222"/>
      <c r="G111" s="222"/>
      <c r="H111" s="222">
        <v>0.5</v>
      </c>
      <c r="I111" s="222"/>
      <c r="J111" s="222"/>
      <c r="K111" s="222"/>
      <c r="L111" s="222">
        <v>0.1</v>
      </c>
      <c r="M111" s="222"/>
      <c r="N111" s="222"/>
      <c r="O111" s="222"/>
      <c r="P111" s="222"/>
      <c r="Q111" s="222"/>
      <c r="R111" s="222"/>
      <c r="S111" s="222"/>
      <c r="T111" s="222"/>
      <c r="U111" s="222"/>
      <c r="V111" s="222"/>
      <c r="W111" s="222"/>
      <c r="X111" s="222">
        <v>0</v>
      </c>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v>0.03</v>
      </c>
      <c r="BB111" s="222"/>
      <c r="BC111" s="222"/>
      <c r="BD111" s="221" t="s">
        <v>902</v>
      </c>
      <c r="BE111" s="231" t="s">
        <v>903</v>
      </c>
      <c r="BF111" s="219">
        <v>2017</v>
      </c>
      <c r="BG111" s="219">
        <v>0.72</v>
      </c>
      <c r="BH111" s="219">
        <v>0</v>
      </c>
      <c r="BI111" s="219"/>
      <c r="BJ111" s="219"/>
      <c r="BK111" s="219"/>
    </row>
    <row r="112" spans="1:63" ht="64" x14ac:dyDescent="0.2">
      <c r="A112" s="413"/>
      <c r="B112" s="225" t="s">
        <v>905</v>
      </c>
      <c r="C112" s="221" t="s">
        <v>355</v>
      </c>
      <c r="D112" s="222">
        <v>0.46</v>
      </c>
      <c r="E112" s="222">
        <v>0.2</v>
      </c>
      <c r="F112" s="222"/>
      <c r="G112" s="222"/>
      <c r="H112" s="222">
        <v>0.26</v>
      </c>
      <c r="I112" s="222"/>
      <c r="J112" s="222"/>
      <c r="K112" s="222"/>
      <c r="L112" s="222"/>
      <c r="M112" s="222"/>
      <c r="N112" s="222"/>
      <c r="O112" s="222"/>
      <c r="P112" s="222"/>
      <c r="Q112" s="222"/>
      <c r="R112" s="222"/>
      <c r="S112" s="222"/>
      <c r="T112" s="222"/>
      <c r="U112" s="222"/>
      <c r="V112" s="222"/>
      <c r="W112" s="222"/>
      <c r="X112" s="222">
        <v>0</v>
      </c>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c r="BC112" s="222"/>
      <c r="BD112" s="221" t="s">
        <v>873</v>
      </c>
      <c r="BE112" s="230" t="s">
        <v>906</v>
      </c>
      <c r="BF112" s="219">
        <v>2017</v>
      </c>
      <c r="BG112" s="219">
        <v>0.46</v>
      </c>
      <c r="BH112" s="219">
        <v>0</v>
      </c>
      <c r="BI112" s="219"/>
      <c r="BJ112" s="219"/>
      <c r="BK112" s="219"/>
    </row>
    <row r="113" spans="1:63" ht="32" x14ac:dyDescent="0.2">
      <c r="A113" s="413"/>
      <c r="B113" s="227" t="s">
        <v>907</v>
      </c>
      <c r="C113" s="221" t="s">
        <v>355</v>
      </c>
      <c r="D113" s="222">
        <v>2</v>
      </c>
      <c r="E113" s="222">
        <v>0.5</v>
      </c>
      <c r="F113" s="222"/>
      <c r="G113" s="222">
        <v>0.2</v>
      </c>
      <c r="H113" s="222">
        <v>1.3</v>
      </c>
      <c r="I113" s="222"/>
      <c r="J113" s="222"/>
      <c r="K113" s="222"/>
      <c r="L113" s="222"/>
      <c r="M113" s="222"/>
      <c r="N113" s="222"/>
      <c r="O113" s="222"/>
      <c r="P113" s="222"/>
      <c r="Q113" s="222"/>
      <c r="R113" s="222"/>
      <c r="S113" s="222"/>
      <c r="T113" s="222"/>
      <c r="U113" s="222"/>
      <c r="V113" s="222"/>
      <c r="W113" s="222"/>
      <c r="X113" s="222">
        <v>0</v>
      </c>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c r="BC113" s="222"/>
      <c r="BD113" s="221" t="s">
        <v>908</v>
      </c>
      <c r="BE113" s="221" t="s">
        <v>909</v>
      </c>
      <c r="BF113" s="219">
        <v>2017</v>
      </c>
      <c r="BG113" s="219">
        <v>2</v>
      </c>
      <c r="BH113" s="219">
        <v>0</v>
      </c>
      <c r="BI113" s="219"/>
      <c r="BJ113" s="219"/>
      <c r="BK113" s="219"/>
    </row>
    <row r="114" spans="1:63" ht="16" x14ac:dyDescent="0.2">
      <c r="A114" s="413"/>
      <c r="B114" s="415" t="s">
        <v>911</v>
      </c>
      <c r="C114" s="221" t="s">
        <v>355</v>
      </c>
      <c r="D114" s="222">
        <v>17.559999999999999</v>
      </c>
      <c r="E114" s="222">
        <v>2</v>
      </c>
      <c r="F114" s="222"/>
      <c r="G114" s="222">
        <v>2</v>
      </c>
      <c r="H114" s="222">
        <v>5</v>
      </c>
      <c r="I114" s="222">
        <v>5</v>
      </c>
      <c r="J114" s="222"/>
      <c r="K114" s="222"/>
      <c r="L114" s="222">
        <v>3.56</v>
      </c>
      <c r="M114" s="222"/>
      <c r="N114" s="222"/>
      <c r="O114" s="222"/>
      <c r="P114" s="222"/>
      <c r="Q114" s="222"/>
      <c r="R114" s="222"/>
      <c r="S114" s="222"/>
      <c r="T114" s="222"/>
      <c r="U114" s="222"/>
      <c r="V114" s="222"/>
      <c r="W114" s="222"/>
      <c r="X114" s="222">
        <v>0</v>
      </c>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2"/>
      <c r="AZ114" s="222"/>
      <c r="BA114" s="222"/>
      <c r="BB114" s="222"/>
      <c r="BC114" s="222"/>
      <c r="BD114" s="221" t="s">
        <v>910</v>
      </c>
      <c r="BE114" s="221"/>
      <c r="BF114" s="219"/>
      <c r="BG114" s="219"/>
      <c r="BH114" s="219"/>
      <c r="BI114" s="219"/>
      <c r="BJ114" s="219"/>
      <c r="BK114" s="219"/>
    </row>
    <row r="115" spans="1:63" ht="32" x14ac:dyDescent="0.2">
      <c r="A115" s="413"/>
      <c r="B115" s="232" t="s">
        <v>912</v>
      </c>
      <c r="C115" s="221" t="s">
        <v>419</v>
      </c>
      <c r="D115" s="222">
        <v>0.28999999999999998</v>
      </c>
      <c r="E115" s="222">
        <v>0.28999999999999998</v>
      </c>
      <c r="F115" s="222"/>
      <c r="G115" s="222"/>
      <c r="H115" s="222"/>
      <c r="I115" s="222"/>
      <c r="J115" s="222"/>
      <c r="K115" s="222"/>
      <c r="L115" s="222"/>
      <c r="M115" s="222"/>
      <c r="N115" s="222"/>
      <c r="O115" s="222"/>
      <c r="P115" s="222"/>
      <c r="Q115" s="222"/>
      <c r="R115" s="222"/>
      <c r="S115" s="222"/>
      <c r="T115" s="222"/>
      <c r="U115" s="222"/>
      <c r="V115" s="222"/>
      <c r="W115" s="222"/>
      <c r="X115" s="222">
        <v>0</v>
      </c>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c r="BC115" s="222"/>
      <c r="BD115" s="221" t="s">
        <v>868</v>
      </c>
      <c r="BE115" s="221" t="s">
        <v>913</v>
      </c>
      <c r="BF115" s="219">
        <v>2017</v>
      </c>
      <c r="BG115" s="219">
        <v>0.28999999999999998</v>
      </c>
      <c r="BH115" s="219">
        <v>0</v>
      </c>
      <c r="BI115" s="219"/>
      <c r="BJ115" s="219"/>
      <c r="BK115" s="219"/>
    </row>
    <row r="116" spans="1:63" ht="16" x14ac:dyDescent="0.2">
      <c r="A116" s="413"/>
      <c r="B116" s="232" t="s">
        <v>914</v>
      </c>
      <c r="C116" s="221" t="s">
        <v>419</v>
      </c>
      <c r="D116" s="222">
        <v>0.32</v>
      </c>
      <c r="E116" s="222">
        <v>0.32</v>
      </c>
      <c r="F116" s="222"/>
      <c r="G116" s="222"/>
      <c r="H116" s="222"/>
      <c r="I116" s="222"/>
      <c r="J116" s="222"/>
      <c r="K116" s="222"/>
      <c r="L116" s="222"/>
      <c r="M116" s="222"/>
      <c r="N116" s="222"/>
      <c r="O116" s="222"/>
      <c r="P116" s="222"/>
      <c r="Q116" s="222"/>
      <c r="R116" s="222"/>
      <c r="S116" s="222"/>
      <c r="T116" s="222"/>
      <c r="U116" s="222"/>
      <c r="V116" s="222"/>
      <c r="W116" s="222"/>
      <c r="X116" s="222">
        <v>0</v>
      </c>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2"/>
      <c r="AZ116" s="222"/>
      <c r="BA116" s="222"/>
      <c r="BB116" s="222"/>
      <c r="BC116" s="222"/>
      <c r="BD116" s="221" t="s">
        <v>868</v>
      </c>
      <c r="BE116" s="221" t="s">
        <v>915</v>
      </c>
      <c r="BF116" s="219">
        <v>2017</v>
      </c>
      <c r="BG116" s="219">
        <v>0.32</v>
      </c>
      <c r="BH116" s="219">
        <v>0</v>
      </c>
      <c r="BI116" s="219"/>
      <c r="BJ116" s="219"/>
      <c r="BK116" s="219"/>
    </row>
    <row r="117" spans="1:63" ht="16" x14ac:dyDescent="0.2">
      <c r="A117" s="414"/>
      <c r="B117" s="229" t="s">
        <v>917</v>
      </c>
      <c r="C117" s="221" t="s">
        <v>453</v>
      </c>
      <c r="D117" s="222">
        <v>1</v>
      </c>
      <c r="E117" s="222">
        <v>1</v>
      </c>
      <c r="F117" s="222"/>
      <c r="G117" s="222"/>
      <c r="H117" s="222"/>
      <c r="I117" s="222"/>
      <c r="J117" s="222"/>
      <c r="K117" s="222"/>
      <c r="L117" s="222"/>
      <c r="M117" s="222"/>
      <c r="N117" s="222"/>
      <c r="O117" s="222"/>
      <c r="P117" s="222"/>
      <c r="Q117" s="222"/>
      <c r="R117" s="222"/>
      <c r="S117" s="222"/>
      <c r="T117" s="222"/>
      <c r="U117" s="222"/>
      <c r="V117" s="222"/>
      <c r="W117" s="222"/>
      <c r="X117" s="222">
        <v>0</v>
      </c>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c r="BC117" s="222"/>
      <c r="BD117" s="221" t="s">
        <v>872</v>
      </c>
      <c r="BE117" s="221" t="s">
        <v>918</v>
      </c>
      <c r="BF117" s="219">
        <v>2017</v>
      </c>
      <c r="BG117" s="219">
        <v>1</v>
      </c>
      <c r="BH117" s="219">
        <v>0</v>
      </c>
      <c r="BI117" s="219"/>
      <c r="BJ117" s="219"/>
      <c r="BK117" s="219"/>
    </row>
    <row r="118" spans="1:63" ht="16" x14ac:dyDescent="0.2">
      <c r="A118" s="414"/>
      <c r="B118" s="235" t="s">
        <v>919</v>
      </c>
      <c r="C118" s="221" t="s">
        <v>453</v>
      </c>
      <c r="D118" s="222">
        <v>0.65</v>
      </c>
      <c r="E118" s="222">
        <v>0.65</v>
      </c>
      <c r="F118" s="222"/>
      <c r="G118" s="222"/>
      <c r="H118" s="222"/>
      <c r="I118" s="222"/>
      <c r="J118" s="222"/>
      <c r="K118" s="222"/>
      <c r="L118" s="222"/>
      <c r="M118" s="222"/>
      <c r="N118" s="222"/>
      <c r="O118" s="222"/>
      <c r="P118" s="222"/>
      <c r="Q118" s="222"/>
      <c r="R118" s="222"/>
      <c r="S118" s="222"/>
      <c r="T118" s="222"/>
      <c r="U118" s="222"/>
      <c r="V118" s="222"/>
      <c r="W118" s="222"/>
      <c r="X118" s="222">
        <v>0</v>
      </c>
      <c r="Y118" s="222"/>
      <c r="Z118" s="222"/>
      <c r="AA118" s="222"/>
      <c r="AB118" s="222"/>
      <c r="AC118" s="222"/>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2"/>
      <c r="AZ118" s="222"/>
      <c r="BA118" s="222"/>
      <c r="BB118" s="222"/>
      <c r="BC118" s="222"/>
      <c r="BD118" s="221" t="s">
        <v>873</v>
      </c>
      <c r="BE118" s="237" t="s">
        <v>920</v>
      </c>
      <c r="BF118" s="219">
        <v>2017</v>
      </c>
      <c r="BG118" s="219"/>
      <c r="BH118" s="219"/>
      <c r="BI118" s="219"/>
      <c r="BJ118" s="219">
        <v>0.65</v>
      </c>
      <c r="BK118" s="219" t="s">
        <v>856</v>
      </c>
    </row>
    <row r="119" spans="1:63" ht="16" x14ac:dyDescent="0.2">
      <c r="A119" s="414"/>
      <c r="B119" s="232" t="s">
        <v>921</v>
      </c>
      <c r="C119" s="221" t="s">
        <v>453</v>
      </c>
      <c r="D119" s="222">
        <v>0.32</v>
      </c>
      <c r="E119" s="222">
        <v>0.32</v>
      </c>
      <c r="F119" s="222"/>
      <c r="G119" s="222"/>
      <c r="H119" s="222"/>
      <c r="I119" s="222"/>
      <c r="J119" s="222"/>
      <c r="K119" s="222"/>
      <c r="L119" s="222"/>
      <c r="M119" s="222"/>
      <c r="N119" s="222"/>
      <c r="O119" s="222"/>
      <c r="P119" s="222"/>
      <c r="Q119" s="222"/>
      <c r="R119" s="222"/>
      <c r="S119" s="222"/>
      <c r="T119" s="222"/>
      <c r="U119" s="222"/>
      <c r="V119" s="222"/>
      <c r="W119" s="222"/>
      <c r="X119" s="222">
        <v>0</v>
      </c>
      <c r="Y119" s="222"/>
      <c r="Z119" s="222"/>
      <c r="AA119" s="222"/>
      <c r="AB119" s="222"/>
      <c r="AC119" s="222"/>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c r="BC119" s="222"/>
      <c r="BD119" s="221" t="s">
        <v>896</v>
      </c>
      <c r="BE119" s="221" t="s">
        <v>922</v>
      </c>
      <c r="BF119" s="219">
        <v>2017</v>
      </c>
      <c r="BG119" s="219"/>
      <c r="BH119" s="219"/>
      <c r="BI119" s="219"/>
      <c r="BJ119" s="219">
        <v>0.32</v>
      </c>
      <c r="BK119" s="219" t="s">
        <v>856</v>
      </c>
    </row>
    <row r="120" spans="1:63" ht="32" x14ac:dyDescent="0.2">
      <c r="A120" s="414"/>
      <c r="B120" s="223" t="s">
        <v>923</v>
      </c>
      <c r="C120" s="221" t="s">
        <v>453</v>
      </c>
      <c r="D120" s="222">
        <v>0.44</v>
      </c>
      <c r="E120" s="222">
        <v>0.44</v>
      </c>
      <c r="F120" s="222"/>
      <c r="G120" s="222"/>
      <c r="H120" s="222"/>
      <c r="I120" s="222"/>
      <c r="J120" s="222"/>
      <c r="K120" s="222"/>
      <c r="L120" s="222"/>
      <c r="M120" s="222"/>
      <c r="N120" s="222"/>
      <c r="O120" s="222"/>
      <c r="P120" s="222"/>
      <c r="Q120" s="222"/>
      <c r="R120" s="222"/>
      <c r="S120" s="222"/>
      <c r="T120" s="222"/>
      <c r="U120" s="222"/>
      <c r="V120" s="222"/>
      <c r="W120" s="222"/>
      <c r="X120" s="222">
        <v>0</v>
      </c>
      <c r="Y120" s="222"/>
      <c r="Z120" s="222"/>
      <c r="AA120" s="222"/>
      <c r="AB120" s="222"/>
      <c r="AC120" s="222"/>
      <c r="AD120" s="222"/>
      <c r="AE120" s="222"/>
      <c r="AF120" s="222"/>
      <c r="AG120" s="222"/>
      <c r="AH120" s="222"/>
      <c r="AI120" s="222"/>
      <c r="AJ120" s="222"/>
      <c r="AK120" s="222"/>
      <c r="AL120" s="222"/>
      <c r="AM120" s="222"/>
      <c r="AN120" s="222"/>
      <c r="AO120" s="222"/>
      <c r="AP120" s="222"/>
      <c r="AQ120" s="222"/>
      <c r="AR120" s="222"/>
      <c r="AS120" s="222"/>
      <c r="AT120" s="222"/>
      <c r="AU120" s="222"/>
      <c r="AV120" s="222"/>
      <c r="AW120" s="222"/>
      <c r="AX120" s="222"/>
      <c r="AY120" s="222"/>
      <c r="AZ120" s="222"/>
      <c r="BA120" s="222"/>
      <c r="BB120" s="222"/>
      <c r="BC120" s="222"/>
      <c r="BD120" s="221" t="s">
        <v>864</v>
      </c>
      <c r="BE120" s="221" t="s">
        <v>864</v>
      </c>
      <c r="BF120" s="219">
        <v>2017</v>
      </c>
      <c r="BG120" s="219"/>
      <c r="BH120" s="219"/>
      <c r="BI120" s="219"/>
      <c r="BJ120" s="219"/>
      <c r="BK120" s="219"/>
    </row>
    <row r="121" spans="1:63" ht="128" x14ac:dyDescent="0.2">
      <c r="A121" s="414"/>
      <c r="B121" s="236" t="s">
        <v>1235</v>
      </c>
      <c r="C121" s="221" t="s">
        <v>453</v>
      </c>
      <c r="D121" s="222">
        <v>30.15</v>
      </c>
      <c r="E121" s="222">
        <v>4.8</v>
      </c>
      <c r="F121" s="222"/>
      <c r="G121" s="222"/>
      <c r="H121" s="222">
        <v>10.3</v>
      </c>
      <c r="I121" s="222">
        <v>0.2</v>
      </c>
      <c r="J121" s="222"/>
      <c r="K121" s="222"/>
      <c r="L121" s="222"/>
      <c r="M121" s="222"/>
      <c r="N121" s="222"/>
      <c r="O121" s="222"/>
      <c r="P121" s="222"/>
      <c r="Q121" s="222"/>
      <c r="R121" s="222"/>
      <c r="S121" s="222"/>
      <c r="T121" s="222"/>
      <c r="U121" s="222"/>
      <c r="V121" s="222"/>
      <c r="W121" s="222"/>
      <c r="X121" s="222">
        <v>0</v>
      </c>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v>14.85</v>
      </c>
      <c r="BB121" s="222"/>
      <c r="BC121" s="222"/>
      <c r="BD121" s="221" t="s">
        <v>873</v>
      </c>
      <c r="BE121" s="230" t="s">
        <v>924</v>
      </c>
      <c r="BF121" s="219">
        <v>2017</v>
      </c>
      <c r="BG121" s="219">
        <v>30.15</v>
      </c>
      <c r="BH121" s="219">
        <v>0</v>
      </c>
      <c r="BI121" s="219"/>
      <c r="BJ121" s="219"/>
      <c r="BK121" s="219"/>
    </row>
    <row r="122" spans="1:63" ht="16" x14ac:dyDescent="0.2">
      <c r="A122" s="414"/>
      <c r="B122" s="225" t="s">
        <v>925</v>
      </c>
      <c r="C122" s="221"/>
      <c r="D122" s="222">
        <v>178.0866666666667</v>
      </c>
      <c r="E122" s="222">
        <v>5</v>
      </c>
      <c r="F122" s="222"/>
      <c r="G122" s="222">
        <v>0</v>
      </c>
      <c r="H122" s="222">
        <v>28.496666666666677</v>
      </c>
      <c r="I122" s="222">
        <v>0</v>
      </c>
      <c r="J122" s="222">
        <v>0</v>
      </c>
      <c r="K122" s="222">
        <v>0</v>
      </c>
      <c r="L122" s="222">
        <v>0</v>
      </c>
      <c r="M122" s="222">
        <v>0</v>
      </c>
      <c r="N122" s="222"/>
      <c r="O122" s="222"/>
      <c r="P122" s="222"/>
      <c r="Q122" s="222"/>
      <c r="R122" s="222"/>
      <c r="S122" s="222"/>
      <c r="T122" s="222"/>
      <c r="U122" s="222">
        <v>0</v>
      </c>
      <c r="V122" s="222">
        <v>0</v>
      </c>
      <c r="W122" s="222"/>
      <c r="X122" s="222">
        <v>0</v>
      </c>
      <c r="Y122" s="222">
        <v>0</v>
      </c>
      <c r="Z122" s="222"/>
      <c r="AA122" s="222"/>
      <c r="AB122" s="222"/>
      <c r="AC122" s="222"/>
      <c r="AD122" s="222"/>
      <c r="AE122" s="222">
        <v>0</v>
      </c>
      <c r="AF122" s="222">
        <v>0</v>
      </c>
      <c r="AG122" s="222"/>
      <c r="AH122" s="222"/>
      <c r="AI122" s="222">
        <v>0</v>
      </c>
      <c r="AJ122" s="222"/>
      <c r="AK122" s="222"/>
      <c r="AL122" s="222"/>
      <c r="AM122" s="222">
        <v>0</v>
      </c>
      <c r="AN122" s="222">
        <v>0</v>
      </c>
      <c r="AO122" s="222">
        <v>0</v>
      </c>
      <c r="AP122" s="222"/>
      <c r="AQ122" s="222"/>
      <c r="AR122" s="222"/>
      <c r="AS122" s="222">
        <v>0</v>
      </c>
      <c r="AT122" s="222"/>
      <c r="AU122" s="222">
        <v>0</v>
      </c>
      <c r="AV122" s="222"/>
      <c r="AW122" s="222"/>
      <c r="AX122" s="222">
        <v>0</v>
      </c>
      <c r="AY122" s="222">
        <v>0</v>
      </c>
      <c r="AZ122" s="222"/>
      <c r="BA122" s="222">
        <v>0</v>
      </c>
      <c r="BB122" s="222">
        <v>0</v>
      </c>
      <c r="BC122" s="222">
        <v>0</v>
      </c>
      <c r="BD122" s="221" t="s">
        <v>504</v>
      </c>
      <c r="BE122" s="231"/>
      <c r="BF122" s="219"/>
      <c r="BG122" s="219"/>
      <c r="BH122" s="219"/>
      <c r="BI122" s="219"/>
      <c r="BJ122" s="219"/>
      <c r="BK122" s="219"/>
    </row>
    <row r="123" spans="1:63" ht="16" x14ac:dyDescent="0.2">
      <c r="A123" s="413"/>
      <c r="B123" s="223" t="s">
        <v>926</v>
      </c>
      <c r="C123" s="221" t="s">
        <v>469</v>
      </c>
      <c r="D123" s="222">
        <v>2</v>
      </c>
      <c r="E123" s="222">
        <v>1.8</v>
      </c>
      <c r="F123" s="222"/>
      <c r="G123" s="222"/>
      <c r="H123" s="222">
        <v>0.2</v>
      </c>
      <c r="I123" s="222"/>
      <c r="J123" s="222"/>
      <c r="K123" s="222"/>
      <c r="L123" s="222"/>
      <c r="M123" s="222"/>
      <c r="N123" s="222"/>
      <c r="O123" s="222"/>
      <c r="P123" s="222"/>
      <c r="Q123" s="222"/>
      <c r="R123" s="222"/>
      <c r="S123" s="222"/>
      <c r="T123" s="222"/>
      <c r="U123" s="222"/>
      <c r="V123" s="222"/>
      <c r="W123" s="222"/>
      <c r="X123" s="222">
        <v>0</v>
      </c>
      <c r="Y123" s="222"/>
      <c r="Z123" s="222"/>
      <c r="AA123" s="222"/>
      <c r="AB123" s="222"/>
      <c r="AC123" s="222"/>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c r="BC123" s="222"/>
      <c r="BD123" s="221" t="s">
        <v>863</v>
      </c>
      <c r="BE123" s="224" t="s">
        <v>927</v>
      </c>
      <c r="BF123" s="219">
        <v>2017</v>
      </c>
      <c r="BG123" s="219">
        <v>2</v>
      </c>
      <c r="BH123" s="219">
        <v>0</v>
      </c>
      <c r="BI123" s="219"/>
      <c r="BJ123" s="219"/>
      <c r="BK123" s="219"/>
    </row>
    <row r="124" spans="1:63" ht="16" x14ac:dyDescent="0.2">
      <c r="A124" s="414"/>
      <c r="B124" s="225" t="s">
        <v>928</v>
      </c>
      <c r="C124" s="221" t="s">
        <v>433</v>
      </c>
      <c r="D124" s="222">
        <v>0.02</v>
      </c>
      <c r="E124" s="222">
        <v>0.02</v>
      </c>
      <c r="F124" s="222"/>
      <c r="G124" s="222"/>
      <c r="H124" s="222"/>
      <c r="I124" s="222"/>
      <c r="J124" s="222"/>
      <c r="K124" s="222"/>
      <c r="L124" s="222"/>
      <c r="M124" s="222"/>
      <c r="N124" s="222"/>
      <c r="O124" s="222"/>
      <c r="P124" s="222"/>
      <c r="Q124" s="222"/>
      <c r="R124" s="222"/>
      <c r="S124" s="222"/>
      <c r="T124" s="222"/>
      <c r="U124" s="222"/>
      <c r="V124" s="222"/>
      <c r="W124" s="222"/>
      <c r="X124" s="222">
        <v>0</v>
      </c>
      <c r="Y124" s="222"/>
      <c r="Z124" s="222"/>
      <c r="AA124" s="222"/>
      <c r="AB124" s="222"/>
      <c r="AC124" s="222"/>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c r="BC124" s="222"/>
      <c r="BD124" s="221" t="s">
        <v>896</v>
      </c>
      <c r="BE124" s="231" t="s">
        <v>929</v>
      </c>
      <c r="BF124" s="219">
        <v>2017</v>
      </c>
      <c r="BG124" s="219">
        <v>0.02</v>
      </c>
      <c r="BH124" s="219">
        <v>0</v>
      </c>
      <c r="BI124" s="219"/>
      <c r="BJ124" s="219"/>
      <c r="BK124" s="219"/>
    </row>
    <row r="125" spans="1:63" ht="16" x14ac:dyDescent="0.2">
      <c r="A125" s="414"/>
      <c r="B125" s="225" t="s">
        <v>930</v>
      </c>
      <c r="C125" s="221" t="s">
        <v>433</v>
      </c>
      <c r="D125" s="222">
        <v>0.05</v>
      </c>
      <c r="E125" s="222">
        <v>0.05</v>
      </c>
      <c r="F125" s="222"/>
      <c r="G125" s="222"/>
      <c r="H125" s="222"/>
      <c r="I125" s="222"/>
      <c r="J125" s="222"/>
      <c r="K125" s="222"/>
      <c r="L125" s="222"/>
      <c r="M125" s="222"/>
      <c r="N125" s="222"/>
      <c r="O125" s="222"/>
      <c r="P125" s="222"/>
      <c r="Q125" s="222"/>
      <c r="R125" s="222"/>
      <c r="S125" s="222"/>
      <c r="T125" s="222"/>
      <c r="U125" s="222"/>
      <c r="V125" s="222"/>
      <c r="W125" s="222"/>
      <c r="X125" s="222">
        <v>0</v>
      </c>
      <c r="Y125" s="222"/>
      <c r="Z125" s="222"/>
      <c r="AA125" s="222"/>
      <c r="AB125" s="222"/>
      <c r="AC125" s="222"/>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c r="BC125" s="222"/>
      <c r="BD125" s="221" t="s">
        <v>902</v>
      </c>
      <c r="BE125" s="231" t="s">
        <v>931</v>
      </c>
      <c r="BF125" s="219">
        <v>2017</v>
      </c>
      <c r="BG125" s="219"/>
      <c r="BH125" s="219"/>
      <c r="BI125" s="219"/>
      <c r="BJ125" s="219"/>
      <c r="BK125" s="219"/>
    </row>
    <row r="126" spans="1:63" ht="48" x14ac:dyDescent="0.2">
      <c r="A126" s="414"/>
      <c r="B126" s="229" t="s">
        <v>932</v>
      </c>
      <c r="C126" s="221" t="s">
        <v>254</v>
      </c>
      <c r="D126" s="222">
        <v>24</v>
      </c>
      <c r="E126" s="222">
        <v>1.3</v>
      </c>
      <c r="F126" s="222"/>
      <c r="G126" s="222">
        <v>1.5</v>
      </c>
      <c r="H126" s="222">
        <v>9.36</v>
      </c>
      <c r="I126" s="222">
        <v>3.9</v>
      </c>
      <c r="J126" s="222">
        <v>0</v>
      </c>
      <c r="K126" s="222">
        <v>0</v>
      </c>
      <c r="L126" s="222">
        <v>3</v>
      </c>
      <c r="M126" s="222">
        <v>0.5</v>
      </c>
      <c r="N126" s="222"/>
      <c r="O126" s="222"/>
      <c r="P126" s="222"/>
      <c r="Q126" s="222"/>
      <c r="R126" s="222"/>
      <c r="S126" s="222"/>
      <c r="T126" s="222"/>
      <c r="U126" s="222">
        <v>0</v>
      </c>
      <c r="V126" s="222">
        <v>0</v>
      </c>
      <c r="W126" s="222"/>
      <c r="X126" s="222">
        <v>0</v>
      </c>
      <c r="Y126" s="222">
        <v>0</v>
      </c>
      <c r="Z126" s="222"/>
      <c r="AA126" s="222"/>
      <c r="AB126" s="222"/>
      <c r="AC126" s="222"/>
      <c r="AD126" s="222"/>
      <c r="AE126" s="222">
        <v>0</v>
      </c>
      <c r="AF126" s="222">
        <v>0</v>
      </c>
      <c r="AG126" s="222"/>
      <c r="AH126" s="222"/>
      <c r="AI126" s="222">
        <v>0</v>
      </c>
      <c r="AJ126" s="222"/>
      <c r="AK126" s="222"/>
      <c r="AL126" s="222"/>
      <c r="AM126" s="222">
        <v>0.6</v>
      </c>
      <c r="AN126" s="222">
        <v>0.2</v>
      </c>
      <c r="AO126" s="222">
        <v>0</v>
      </c>
      <c r="AP126" s="222"/>
      <c r="AQ126" s="222"/>
      <c r="AR126" s="222"/>
      <c r="AS126" s="222">
        <v>0</v>
      </c>
      <c r="AT126" s="222"/>
      <c r="AU126" s="222">
        <v>0</v>
      </c>
      <c r="AV126" s="222"/>
      <c r="AW126" s="222"/>
      <c r="AX126" s="222">
        <v>0</v>
      </c>
      <c r="AY126" s="222">
        <v>0</v>
      </c>
      <c r="AZ126" s="222"/>
      <c r="BA126" s="222">
        <v>3.6399999999999997</v>
      </c>
      <c r="BB126" s="222">
        <v>0</v>
      </c>
      <c r="BC126" s="222">
        <v>0</v>
      </c>
      <c r="BD126" s="221" t="s">
        <v>933</v>
      </c>
      <c r="BE126" s="221"/>
      <c r="BF126" s="219"/>
      <c r="BG126" s="219"/>
      <c r="BH126" s="219"/>
      <c r="BI126" s="219"/>
      <c r="BJ126" s="219"/>
      <c r="BK126" s="219"/>
    </row>
    <row r="127" spans="1:63" ht="32" x14ac:dyDescent="0.2">
      <c r="A127" s="414"/>
      <c r="B127" s="234" t="s">
        <v>934</v>
      </c>
      <c r="C127" s="221" t="s">
        <v>254</v>
      </c>
      <c r="D127" s="222">
        <v>16</v>
      </c>
      <c r="E127" s="222">
        <v>0.1</v>
      </c>
      <c r="F127" s="222"/>
      <c r="G127" s="222">
        <v>0</v>
      </c>
      <c r="H127" s="222">
        <v>0.9</v>
      </c>
      <c r="I127" s="222">
        <v>4.8</v>
      </c>
      <c r="J127" s="222">
        <v>0</v>
      </c>
      <c r="K127" s="222">
        <v>0</v>
      </c>
      <c r="L127" s="222">
        <v>8.4499999999999993</v>
      </c>
      <c r="M127" s="222">
        <v>0</v>
      </c>
      <c r="N127" s="222"/>
      <c r="O127" s="222"/>
      <c r="P127" s="222"/>
      <c r="Q127" s="222"/>
      <c r="R127" s="222"/>
      <c r="S127" s="222"/>
      <c r="T127" s="222"/>
      <c r="U127" s="222">
        <v>0</v>
      </c>
      <c r="V127" s="222">
        <v>0</v>
      </c>
      <c r="W127" s="222"/>
      <c r="X127" s="222">
        <v>0</v>
      </c>
      <c r="Y127" s="222">
        <v>0</v>
      </c>
      <c r="Z127" s="222"/>
      <c r="AA127" s="222"/>
      <c r="AB127" s="222"/>
      <c r="AC127" s="222"/>
      <c r="AD127" s="222"/>
      <c r="AE127" s="222">
        <v>0</v>
      </c>
      <c r="AF127" s="222">
        <v>0</v>
      </c>
      <c r="AG127" s="222"/>
      <c r="AH127" s="222"/>
      <c r="AI127" s="222">
        <v>0</v>
      </c>
      <c r="AJ127" s="222"/>
      <c r="AK127" s="222"/>
      <c r="AL127" s="222"/>
      <c r="AM127" s="222">
        <v>0.30000000000000004</v>
      </c>
      <c r="AN127" s="222">
        <v>0</v>
      </c>
      <c r="AO127" s="222">
        <v>0</v>
      </c>
      <c r="AP127" s="222"/>
      <c r="AQ127" s="222"/>
      <c r="AR127" s="222"/>
      <c r="AS127" s="222">
        <v>7.0000000000000007E-2</v>
      </c>
      <c r="AT127" s="222"/>
      <c r="AU127" s="222">
        <v>0</v>
      </c>
      <c r="AV127" s="222"/>
      <c r="AW127" s="222"/>
      <c r="AX127" s="222">
        <v>0</v>
      </c>
      <c r="AY127" s="222">
        <v>0</v>
      </c>
      <c r="AZ127" s="222"/>
      <c r="BA127" s="222">
        <v>0.38</v>
      </c>
      <c r="BB127" s="222">
        <v>0</v>
      </c>
      <c r="BC127" s="222">
        <v>0</v>
      </c>
      <c r="BD127" s="221" t="s">
        <v>935</v>
      </c>
      <c r="BE127" s="221"/>
      <c r="BF127" s="219"/>
      <c r="BG127" s="219"/>
      <c r="BH127" s="219"/>
      <c r="BI127" s="219"/>
      <c r="BJ127" s="219"/>
      <c r="BK127" s="219"/>
    </row>
    <row r="128" spans="1:63" ht="16" x14ac:dyDescent="0.2">
      <c r="A128" s="414"/>
      <c r="B128" s="223" t="s">
        <v>936</v>
      </c>
      <c r="C128" s="221" t="s">
        <v>254</v>
      </c>
      <c r="D128" s="222">
        <v>0.5</v>
      </c>
      <c r="E128" s="222">
        <v>0.1</v>
      </c>
      <c r="F128" s="222"/>
      <c r="G128" s="222"/>
      <c r="H128" s="222">
        <v>0.3</v>
      </c>
      <c r="I128" s="222">
        <v>0.1</v>
      </c>
      <c r="J128" s="222"/>
      <c r="K128" s="222"/>
      <c r="L128" s="222"/>
      <c r="M128" s="222"/>
      <c r="N128" s="222"/>
      <c r="O128" s="222"/>
      <c r="P128" s="222"/>
      <c r="Q128" s="222"/>
      <c r="R128" s="222"/>
      <c r="S128" s="222"/>
      <c r="T128" s="222"/>
      <c r="U128" s="222"/>
      <c r="V128" s="222"/>
      <c r="W128" s="222"/>
      <c r="X128" s="222">
        <v>0</v>
      </c>
      <c r="Y128" s="222"/>
      <c r="Z128" s="222"/>
      <c r="AA128" s="222"/>
      <c r="AB128" s="222"/>
      <c r="AC128" s="222"/>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c r="BC128" s="222"/>
      <c r="BD128" s="221" t="s">
        <v>863</v>
      </c>
      <c r="BE128" s="221" t="s">
        <v>863</v>
      </c>
      <c r="BF128" s="219">
        <v>2017</v>
      </c>
      <c r="BG128" s="219">
        <v>0.5</v>
      </c>
      <c r="BH128" s="219">
        <v>0</v>
      </c>
      <c r="BI128" s="219"/>
      <c r="BJ128" s="219"/>
      <c r="BK128" s="219"/>
    </row>
    <row r="129" spans="1:63" ht="16" x14ac:dyDescent="0.2">
      <c r="A129" s="414"/>
      <c r="B129" s="227" t="s">
        <v>937</v>
      </c>
      <c r="C129" s="221" t="s">
        <v>254</v>
      </c>
      <c r="D129" s="222">
        <v>0.5</v>
      </c>
      <c r="E129" s="222">
        <v>0.2</v>
      </c>
      <c r="F129" s="222"/>
      <c r="G129" s="222"/>
      <c r="H129" s="222"/>
      <c r="I129" s="222"/>
      <c r="J129" s="222"/>
      <c r="K129" s="222"/>
      <c r="L129" s="222"/>
      <c r="M129" s="222">
        <v>0.3</v>
      </c>
      <c r="N129" s="222"/>
      <c r="O129" s="222"/>
      <c r="P129" s="222"/>
      <c r="Q129" s="222"/>
      <c r="R129" s="222"/>
      <c r="S129" s="222"/>
      <c r="T129" s="222"/>
      <c r="U129" s="222"/>
      <c r="V129" s="222"/>
      <c r="W129" s="222"/>
      <c r="X129" s="222">
        <v>0</v>
      </c>
      <c r="Y129" s="222"/>
      <c r="Z129" s="222"/>
      <c r="AA129" s="222"/>
      <c r="AB129" s="222"/>
      <c r="AC129" s="222"/>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2"/>
      <c r="BA129" s="222"/>
      <c r="BB129" s="222"/>
      <c r="BC129" s="222"/>
      <c r="BD129" s="221" t="s">
        <v>866</v>
      </c>
      <c r="BE129" s="221" t="s">
        <v>866</v>
      </c>
      <c r="BF129" s="219">
        <v>2017</v>
      </c>
      <c r="BG129" s="219">
        <v>0.5</v>
      </c>
      <c r="BH129" s="219">
        <v>0</v>
      </c>
      <c r="BI129" s="219"/>
      <c r="BJ129" s="219"/>
      <c r="BK129" s="219"/>
    </row>
    <row r="130" spans="1:63" ht="16" x14ac:dyDescent="0.2">
      <c r="A130" s="414"/>
      <c r="B130" s="232" t="s">
        <v>940</v>
      </c>
      <c r="C130" s="221" t="s">
        <v>255</v>
      </c>
      <c r="D130" s="222">
        <v>0.25</v>
      </c>
      <c r="E130" s="222">
        <v>0.05</v>
      </c>
      <c r="F130" s="222"/>
      <c r="G130" s="222">
        <v>0.1</v>
      </c>
      <c r="H130" s="222"/>
      <c r="I130" s="222">
        <v>0.1</v>
      </c>
      <c r="J130" s="222"/>
      <c r="K130" s="222"/>
      <c r="L130" s="222"/>
      <c r="M130" s="222"/>
      <c r="N130" s="222"/>
      <c r="O130" s="222"/>
      <c r="P130" s="222"/>
      <c r="Q130" s="222"/>
      <c r="R130" s="222"/>
      <c r="S130" s="222"/>
      <c r="T130" s="222"/>
      <c r="U130" s="222"/>
      <c r="V130" s="222"/>
      <c r="W130" s="222"/>
      <c r="X130" s="222">
        <v>0</v>
      </c>
      <c r="Y130" s="222"/>
      <c r="Z130" s="222"/>
      <c r="AA130" s="222"/>
      <c r="AB130" s="222"/>
      <c r="AC130" s="222"/>
      <c r="AD130" s="222"/>
      <c r="AE130" s="222"/>
      <c r="AF130" s="222"/>
      <c r="AG130" s="222"/>
      <c r="AH130" s="222"/>
      <c r="AI130" s="222"/>
      <c r="AJ130" s="222"/>
      <c r="AK130" s="222"/>
      <c r="AL130" s="222"/>
      <c r="AM130" s="222"/>
      <c r="AN130" s="222"/>
      <c r="AO130" s="222"/>
      <c r="AP130" s="222"/>
      <c r="AQ130" s="222"/>
      <c r="AR130" s="222"/>
      <c r="AS130" s="222"/>
      <c r="AT130" s="222"/>
      <c r="AU130" s="222"/>
      <c r="AV130" s="222"/>
      <c r="AW130" s="222"/>
      <c r="AX130" s="222"/>
      <c r="AY130" s="222"/>
      <c r="AZ130" s="222"/>
      <c r="BA130" s="222"/>
      <c r="BB130" s="222"/>
      <c r="BC130" s="222"/>
      <c r="BD130" s="221" t="s">
        <v>887</v>
      </c>
      <c r="BE130" s="221" t="s">
        <v>887</v>
      </c>
      <c r="BF130" s="219">
        <v>2017</v>
      </c>
      <c r="BG130" s="219">
        <v>0.25</v>
      </c>
      <c r="BH130" s="219">
        <v>0</v>
      </c>
      <c r="BI130" s="219"/>
      <c r="BJ130" s="219"/>
      <c r="BK130" s="219"/>
    </row>
    <row r="131" spans="1:63" ht="16" x14ac:dyDescent="0.2">
      <c r="A131" s="241"/>
      <c r="B131" s="226" t="s">
        <v>941</v>
      </c>
      <c r="C131" s="239" t="s">
        <v>256</v>
      </c>
      <c r="D131" s="222">
        <v>0.62</v>
      </c>
      <c r="E131" s="238">
        <v>0.3</v>
      </c>
      <c r="F131" s="238"/>
      <c r="G131" s="238"/>
      <c r="H131" s="238">
        <v>0.32</v>
      </c>
      <c r="I131" s="238"/>
      <c r="J131" s="238"/>
      <c r="K131" s="238"/>
      <c r="L131" s="238"/>
      <c r="M131" s="238"/>
      <c r="N131" s="238"/>
      <c r="O131" s="238"/>
      <c r="P131" s="238"/>
      <c r="Q131" s="238"/>
      <c r="R131" s="238"/>
      <c r="S131" s="238"/>
      <c r="T131" s="238"/>
      <c r="U131" s="238"/>
      <c r="V131" s="238"/>
      <c r="W131" s="238"/>
      <c r="X131" s="222">
        <v>0</v>
      </c>
      <c r="Y131" s="238"/>
      <c r="Z131" s="238"/>
      <c r="AA131" s="238"/>
      <c r="AB131" s="238"/>
      <c r="AC131" s="238"/>
      <c r="AD131" s="238"/>
      <c r="AE131" s="238"/>
      <c r="AF131" s="238"/>
      <c r="AG131" s="238"/>
      <c r="AH131" s="238"/>
      <c r="AI131" s="238"/>
      <c r="AJ131" s="238"/>
      <c r="AK131" s="238"/>
      <c r="AL131" s="238"/>
      <c r="AM131" s="238"/>
      <c r="AN131" s="238"/>
      <c r="AO131" s="238"/>
      <c r="AP131" s="238"/>
      <c r="AQ131" s="238"/>
      <c r="AR131" s="238"/>
      <c r="AS131" s="238"/>
      <c r="AT131" s="238"/>
      <c r="AU131" s="238"/>
      <c r="AV131" s="238"/>
      <c r="AW131" s="238"/>
      <c r="AX131" s="238"/>
      <c r="AY131" s="238"/>
      <c r="AZ131" s="238"/>
      <c r="BA131" s="238"/>
      <c r="BB131" s="238"/>
      <c r="BC131" s="238"/>
      <c r="BD131" s="239" t="s">
        <v>869</v>
      </c>
      <c r="BE131" s="239" t="s">
        <v>869</v>
      </c>
      <c r="BF131" s="240">
        <v>2017</v>
      </c>
      <c r="BG131" s="240">
        <v>0.62</v>
      </c>
      <c r="BH131" s="240"/>
      <c r="BI131" s="240"/>
      <c r="BJ131" s="240"/>
      <c r="BK131" s="240"/>
    </row>
    <row r="132" spans="1:63" ht="16" x14ac:dyDescent="0.2">
      <c r="A132" s="241"/>
      <c r="B132" s="226" t="s">
        <v>942</v>
      </c>
      <c r="C132" s="239" t="s">
        <v>256</v>
      </c>
      <c r="D132" s="222">
        <v>0.15000000000000002</v>
      </c>
      <c r="E132" s="238">
        <v>0.05</v>
      </c>
      <c r="F132" s="238"/>
      <c r="G132" s="238"/>
      <c r="H132" s="238">
        <v>0.05</v>
      </c>
      <c r="I132" s="238">
        <v>0.05</v>
      </c>
      <c r="J132" s="238"/>
      <c r="K132" s="238"/>
      <c r="L132" s="238"/>
      <c r="M132" s="238"/>
      <c r="N132" s="238"/>
      <c r="O132" s="238"/>
      <c r="P132" s="238"/>
      <c r="Q132" s="238"/>
      <c r="R132" s="238"/>
      <c r="S132" s="238"/>
      <c r="T132" s="238"/>
      <c r="U132" s="238"/>
      <c r="V132" s="238"/>
      <c r="W132" s="238"/>
      <c r="X132" s="222">
        <v>0</v>
      </c>
      <c r="Y132" s="238"/>
      <c r="Z132" s="238"/>
      <c r="AA132" s="238"/>
      <c r="AB132" s="238"/>
      <c r="AC132" s="238"/>
      <c r="AD132" s="238"/>
      <c r="AE132" s="238"/>
      <c r="AF132" s="238"/>
      <c r="AG132" s="238"/>
      <c r="AH132" s="238"/>
      <c r="AI132" s="238"/>
      <c r="AJ132" s="238"/>
      <c r="AK132" s="238"/>
      <c r="AL132" s="238"/>
      <c r="AM132" s="238"/>
      <c r="AN132" s="238"/>
      <c r="AO132" s="238"/>
      <c r="AP132" s="238"/>
      <c r="AQ132" s="238"/>
      <c r="AR132" s="238"/>
      <c r="AS132" s="238"/>
      <c r="AT132" s="238"/>
      <c r="AU132" s="238"/>
      <c r="AV132" s="238"/>
      <c r="AW132" s="238"/>
      <c r="AX132" s="238"/>
      <c r="AY132" s="238"/>
      <c r="AZ132" s="238"/>
      <c r="BA132" s="238"/>
      <c r="BB132" s="238"/>
      <c r="BC132" s="238"/>
      <c r="BD132" s="239" t="s">
        <v>504</v>
      </c>
      <c r="BE132" s="239" t="s">
        <v>539</v>
      </c>
      <c r="BF132" s="240">
        <v>2017</v>
      </c>
      <c r="BG132" s="240">
        <v>0.15000000000000002</v>
      </c>
      <c r="BH132" s="240"/>
      <c r="BI132" s="240"/>
      <c r="BJ132" s="240"/>
      <c r="BK132" s="240"/>
    </row>
    <row r="133" spans="1:63" ht="16" x14ac:dyDescent="0.2">
      <c r="A133" s="414"/>
      <c r="B133" s="227" t="s">
        <v>944</v>
      </c>
      <c r="C133" s="221" t="s">
        <v>258</v>
      </c>
      <c r="D133" s="222">
        <v>0.08</v>
      </c>
      <c r="E133" s="222">
        <v>0.08</v>
      </c>
      <c r="F133" s="222"/>
      <c r="G133" s="222"/>
      <c r="H133" s="222"/>
      <c r="I133" s="222"/>
      <c r="J133" s="222"/>
      <c r="K133" s="222"/>
      <c r="L133" s="222"/>
      <c r="M133" s="222"/>
      <c r="N133" s="222"/>
      <c r="O133" s="222"/>
      <c r="P133" s="222"/>
      <c r="Q133" s="222"/>
      <c r="R133" s="222"/>
      <c r="S133" s="222"/>
      <c r="T133" s="222"/>
      <c r="U133" s="222"/>
      <c r="V133" s="222"/>
      <c r="W133" s="222"/>
      <c r="X133" s="222">
        <v>0</v>
      </c>
      <c r="Y133" s="222"/>
      <c r="Z133" s="222"/>
      <c r="AA133" s="222"/>
      <c r="AB133" s="222"/>
      <c r="AC133" s="222"/>
      <c r="AD133" s="222"/>
      <c r="AE133" s="222"/>
      <c r="AF133" s="222"/>
      <c r="AG133" s="222"/>
      <c r="AH133" s="222"/>
      <c r="AI133" s="222"/>
      <c r="AJ133" s="222"/>
      <c r="AK133" s="222"/>
      <c r="AL133" s="222"/>
      <c r="AM133" s="222"/>
      <c r="AN133" s="222"/>
      <c r="AO133" s="222"/>
      <c r="AP133" s="222"/>
      <c r="AQ133" s="222"/>
      <c r="AR133" s="222"/>
      <c r="AS133" s="222"/>
      <c r="AT133" s="222"/>
      <c r="AU133" s="222"/>
      <c r="AV133" s="222"/>
      <c r="AW133" s="222"/>
      <c r="AX133" s="222"/>
      <c r="AY133" s="222"/>
      <c r="AZ133" s="222"/>
      <c r="BA133" s="222"/>
      <c r="BB133" s="222"/>
      <c r="BC133" s="222"/>
      <c r="BD133" s="221" t="s">
        <v>902</v>
      </c>
      <c r="BE133" s="231" t="s">
        <v>945</v>
      </c>
      <c r="BF133" s="219">
        <v>2017</v>
      </c>
      <c r="BG133" s="219">
        <v>0.08</v>
      </c>
      <c r="BH133" s="219">
        <v>0</v>
      </c>
      <c r="BI133" s="219"/>
      <c r="BJ133" s="219"/>
      <c r="BK133" s="219"/>
    </row>
    <row r="134" spans="1:63" ht="16" x14ac:dyDescent="0.2">
      <c r="A134" s="414"/>
      <c r="B134" s="227" t="s">
        <v>946</v>
      </c>
      <c r="C134" s="221" t="s">
        <v>258</v>
      </c>
      <c r="D134" s="222">
        <v>0.25</v>
      </c>
      <c r="E134" s="222">
        <v>0.25</v>
      </c>
      <c r="F134" s="222"/>
      <c r="G134" s="222"/>
      <c r="H134" s="222"/>
      <c r="I134" s="222"/>
      <c r="J134" s="222"/>
      <c r="K134" s="222"/>
      <c r="L134" s="222"/>
      <c r="M134" s="222"/>
      <c r="N134" s="222"/>
      <c r="O134" s="222"/>
      <c r="P134" s="222"/>
      <c r="Q134" s="222"/>
      <c r="R134" s="222"/>
      <c r="S134" s="222"/>
      <c r="T134" s="222"/>
      <c r="U134" s="222"/>
      <c r="V134" s="222"/>
      <c r="W134" s="222"/>
      <c r="X134" s="222">
        <v>0</v>
      </c>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c r="BC134" s="222"/>
      <c r="BD134" s="221" t="s">
        <v>873</v>
      </c>
      <c r="BE134" s="231" t="s">
        <v>947</v>
      </c>
      <c r="BF134" s="219">
        <v>2017</v>
      </c>
      <c r="BG134" s="219">
        <v>0.25</v>
      </c>
      <c r="BH134" s="219">
        <v>0</v>
      </c>
      <c r="BI134" s="219"/>
      <c r="BJ134" s="219"/>
      <c r="BK134" s="219"/>
    </row>
    <row r="135" spans="1:63" ht="16" x14ac:dyDescent="0.2">
      <c r="A135" s="414"/>
      <c r="B135" s="227" t="s">
        <v>948</v>
      </c>
      <c r="C135" s="221" t="s">
        <v>258</v>
      </c>
      <c r="D135" s="222">
        <v>0.22</v>
      </c>
      <c r="E135" s="222">
        <v>0.22</v>
      </c>
      <c r="F135" s="222"/>
      <c r="G135" s="222"/>
      <c r="H135" s="222"/>
      <c r="I135" s="222"/>
      <c r="J135" s="222"/>
      <c r="K135" s="222"/>
      <c r="L135" s="222"/>
      <c r="M135" s="222"/>
      <c r="N135" s="222"/>
      <c r="O135" s="222"/>
      <c r="P135" s="222"/>
      <c r="Q135" s="222"/>
      <c r="R135" s="222"/>
      <c r="S135" s="222"/>
      <c r="T135" s="222"/>
      <c r="U135" s="222"/>
      <c r="V135" s="222"/>
      <c r="W135" s="222"/>
      <c r="X135" s="222">
        <v>0</v>
      </c>
      <c r="Y135" s="222"/>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222"/>
      <c r="BA135" s="222"/>
      <c r="BB135" s="222"/>
      <c r="BC135" s="222"/>
      <c r="BD135" s="221" t="s">
        <v>873</v>
      </c>
      <c r="BE135" s="231" t="s">
        <v>949</v>
      </c>
      <c r="BF135" s="219">
        <v>2017</v>
      </c>
      <c r="BG135" s="219">
        <v>0.22</v>
      </c>
      <c r="BH135" s="219">
        <v>0</v>
      </c>
      <c r="BI135" s="219"/>
      <c r="BJ135" s="219"/>
      <c r="BK135" s="219"/>
    </row>
    <row r="136" spans="1:63" ht="32" x14ac:dyDescent="0.2">
      <c r="A136" s="413"/>
      <c r="B136" s="232" t="s">
        <v>950</v>
      </c>
      <c r="C136" s="221" t="s">
        <v>446</v>
      </c>
      <c r="D136" s="222">
        <v>5.23</v>
      </c>
      <c r="E136" s="222">
        <v>2.65</v>
      </c>
      <c r="F136" s="222"/>
      <c r="G136" s="222"/>
      <c r="H136" s="222">
        <v>2</v>
      </c>
      <c r="I136" s="222">
        <v>0.57999999999999996</v>
      </c>
      <c r="J136" s="222"/>
      <c r="K136" s="222"/>
      <c r="L136" s="222"/>
      <c r="M136" s="222"/>
      <c r="N136" s="222"/>
      <c r="O136" s="222"/>
      <c r="P136" s="222"/>
      <c r="Q136" s="222"/>
      <c r="R136" s="222"/>
      <c r="S136" s="222"/>
      <c r="T136" s="222"/>
      <c r="U136" s="222"/>
      <c r="V136" s="222"/>
      <c r="W136" s="222"/>
      <c r="X136" s="222">
        <v>0</v>
      </c>
      <c r="Y136" s="222"/>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c r="BC136" s="222"/>
      <c r="BD136" s="221" t="s">
        <v>868</v>
      </c>
      <c r="BE136" s="221"/>
      <c r="BF136" s="219"/>
      <c r="BG136" s="219">
        <v>5.23</v>
      </c>
      <c r="BH136" s="219">
        <v>0</v>
      </c>
      <c r="BI136" s="219"/>
      <c r="BJ136" s="219"/>
      <c r="BK136" s="219"/>
    </row>
    <row r="137" spans="1:63" ht="16" x14ac:dyDescent="0.2">
      <c r="A137" s="414"/>
      <c r="B137" s="235" t="s">
        <v>951</v>
      </c>
      <c r="C137" s="221" t="s">
        <v>472</v>
      </c>
      <c r="D137" s="222">
        <v>5</v>
      </c>
      <c r="E137" s="222">
        <v>5</v>
      </c>
      <c r="F137" s="222"/>
      <c r="G137" s="222"/>
      <c r="H137" s="222"/>
      <c r="I137" s="222"/>
      <c r="J137" s="222"/>
      <c r="K137" s="222"/>
      <c r="L137" s="222"/>
      <c r="M137" s="222"/>
      <c r="N137" s="222"/>
      <c r="O137" s="222"/>
      <c r="P137" s="222"/>
      <c r="Q137" s="222"/>
      <c r="R137" s="222"/>
      <c r="S137" s="222"/>
      <c r="T137" s="222"/>
      <c r="U137" s="222"/>
      <c r="V137" s="222"/>
      <c r="W137" s="222"/>
      <c r="X137" s="222">
        <v>0</v>
      </c>
      <c r="Y137" s="222"/>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c r="BC137" s="222"/>
      <c r="BD137" s="221" t="s">
        <v>878</v>
      </c>
      <c r="BE137" s="237" t="s">
        <v>952</v>
      </c>
      <c r="BF137" s="219">
        <v>2017</v>
      </c>
      <c r="BG137" s="219">
        <v>5</v>
      </c>
      <c r="BH137" s="219">
        <v>0</v>
      </c>
      <c r="BI137" s="219"/>
      <c r="BJ137" s="219"/>
      <c r="BK137" s="219"/>
    </row>
    <row r="138" spans="1:63" ht="16" x14ac:dyDescent="0.2">
      <c r="A138" s="413"/>
      <c r="B138" s="234" t="s">
        <v>953</v>
      </c>
      <c r="C138" s="221" t="s">
        <v>472</v>
      </c>
      <c r="D138" s="222">
        <v>6</v>
      </c>
      <c r="E138" s="222">
        <v>1</v>
      </c>
      <c r="F138" s="222"/>
      <c r="G138" s="222"/>
      <c r="H138" s="222">
        <v>5</v>
      </c>
      <c r="I138" s="222"/>
      <c r="J138" s="222"/>
      <c r="K138" s="222"/>
      <c r="L138" s="222"/>
      <c r="M138" s="222"/>
      <c r="N138" s="222"/>
      <c r="O138" s="222"/>
      <c r="P138" s="222"/>
      <c r="Q138" s="222"/>
      <c r="R138" s="222"/>
      <c r="S138" s="222"/>
      <c r="T138" s="222"/>
      <c r="U138" s="222"/>
      <c r="V138" s="222"/>
      <c r="W138" s="222"/>
      <c r="X138" s="222">
        <v>0</v>
      </c>
      <c r="Y138" s="222"/>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c r="BA138" s="222"/>
      <c r="BB138" s="222"/>
      <c r="BC138" s="222"/>
      <c r="BD138" s="221" t="s">
        <v>878</v>
      </c>
      <c r="BE138" s="231" t="s">
        <v>954</v>
      </c>
      <c r="BF138" s="219">
        <v>2017</v>
      </c>
      <c r="BG138" s="219">
        <v>6</v>
      </c>
      <c r="BH138" s="219">
        <v>0</v>
      </c>
      <c r="BI138" s="219"/>
      <c r="BJ138" s="219"/>
      <c r="BK138" s="219"/>
    </row>
    <row r="139" spans="1:63" ht="16" x14ac:dyDescent="0.2">
      <c r="A139" s="413"/>
      <c r="B139" s="235" t="s">
        <v>955</v>
      </c>
      <c r="C139" s="221" t="s">
        <v>472</v>
      </c>
      <c r="D139" s="222">
        <v>10</v>
      </c>
      <c r="E139" s="222">
        <v>1</v>
      </c>
      <c r="F139" s="222"/>
      <c r="G139" s="222"/>
      <c r="H139" s="222">
        <v>3.2</v>
      </c>
      <c r="I139" s="222">
        <v>4.3</v>
      </c>
      <c r="J139" s="222"/>
      <c r="K139" s="222"/>
      <c r="L139" s="222">
        <v>1.5</v>
      </c>
      <c r="M139" s="222"/>
      <c r="N139" s="222"/>
      <c r="O139" s="222"/>
      <c r="P139" s="222"/>
      <c r="Q139" s="222"/>
      <c r="R139" s="222"/>
      <c r="S139" s="222"/>
      <c r="T139" s="222"/>
      <c r="U139" s="222"/>
      <c r="V139" s="222"/>
      <c r="W139" s="222"/>
      <c r="X139" s="222">
        <v>0</v>
      </c>
      <c r="Y139" s="222"/>
      <c r="Z139" s="222"/>
      <c r="AA139" s="222"/>
      <c r="AB139" s="222"/>
      <c r="AC139" s="222"/>
      <c r="AD139" s="222"/>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2"/>
      <c r="BA139" s="222"/>
      <c r="BB139" s="222"/>
      <c r="BC139" s="222"/>
      <c r="BD139" s="221" t="s">
        <v>869</v>
      </c>
      <c r="BE139" s="231" t="s">
        <v>869</v>
      </c>
      <c r="BF139" s="219">
        <v>2017</v>
      </c>
      <c r="BG139" s="219">
        <v>10</v>
      </c>
      <c r="BH139" s="219">
        <v>0</v>
      </c>
      <c r="BI139" s="219"/>
      <c r="BJ139" s="219"/>
      <c r="BK139" s="219"/>
    </row>
    <row r="140" spans="1:63" ht="48" x14ac:dyDescent="0.2">
      <c r="A140" s="417"/>
      <c r="B140" s="418" t="s">
        <v>956</v>
      </c>
      <c r="C140" s="221" t="s">
        <v>474</v>
      </c>
      <c r="D140" s="242">
        <v>614.42999999999995</v>
      </c>
      <c r="E140" s="222">
        <v>4.99</v>
      </c>
      <c r="F140" s="222"/>
      <c r="G140" s="222"/>
      <c r="H140" s="222">
        <v>134.13999999999999</v>
      </c>
      <c r="I140" s="222">
        <v>280.87</v>
      </c>
      <c r="J140" s="222"/>
      <c r="K140" s="222"/>
      <c r="L140" s="222">
        <v>153.43</v>
      </c>
      <c r="M140" s="222"/>
      <c r="N140" s="222"/>
      <c r="O140" s="222"/>
      <c r="P140" s="222"/>
      <c r="Q140" s="222"/>
      <c r="R140" s="222"/>
      <c r="S140" s="222"/>
      <c r="T140" s="222"/>
      <c r="U140" s="222"/>
      <c r="V140" s="222"/>
      <c r="W140" s="222"/>
      <c r="X140" s="222">
        <v>0</v>
      </c>
      <c r="Y140" s="222"/>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c r="BC140" s="222"/>
      <c r="BD140" s="221" t="s">
        <v>876</v>
      </c>
      <c r="BE140" s="221"/>
      <c r="BF140" s="219"/>
      <c r="BG140" s="219">
        <v>573.43000000000006</v>
      </c>
      <c r="BH140" s="219">
        <v>0</v>
      </c>
      <c r="BI140" s="219"/>
      <c r="BJ140" s="219"/>
      <c r="BK140" s="219"/>
    </row>
    <row r="141" spans="1:63" ht="32" x14ac:dyDescent="0.2">
      <c r="A141" s="417"/>
      <c r="B141" s="227" t="s">
        <v>958</v>
      </c>
      <c r="C141" s="221" t="s">
        <v>645</v>
      </c>
      <c r="D141" s="222">
        <v>1.8800000000000001</v>
      </c>
      <c r="E141" s="222">
        <v>0.77</v>
      </c>
      <c r="F141" s="222"/>
      <c r="G141" s="222">
        <v>0.66</v>
      </c>
      <c r="H141" s="222">
        <v>0.45</v>
      </c>
      <c r="I141" s="222"/>
      <c r="J141" s="222"/>
      <c r="K141" s="222"/>
      <c r="L141" s="222"/>
      <c r="M141" s="222"/>
      <c r="N141" s="222"/>
      <c r="O141" s="222"/>
      <c r="P141" s="222"/>
      <c r="Q141" s="222"/>
      <c r="R141" s="222"/>
      <c r="S141" s="222"/>
      <c r="T141" s="222"/>
      <c r="U141" s="222"/>
      <c r="V141" s="222"/>
      <c r="W141" s="222"/>
      <c r="X141" s="222">
        <v>0</v>
      </c>
      <c r="Y141" s="222"/>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c r="BC141" s="222"/>
      <c r="BD141" s="221" t="s">
        <v>878</v>
      </c>
      <c r="BE141" s="221" t="s">
        <v>959</v>
      </c>
      <c r="BF141" s="219">
        <v>2017</v>
      </c>
      <c r="BG141" s="219">
        <v>1.8800000000000001</v>
      </c>
      <c r="BH141" s="219">
        <v>0</v>
      </c>
      <c r="BI141" s="219"/>
      <c r="BJ141" s="219"/>
      <c r="BK141" s="219"/>
    </row>
    <row r="142" spans="1:63" ht="16" x14ac:dyDescent="0.2">
      <c r="A142" s="417"/>
      <c r="B142" s="236" t="s">
        <v>960</v>
      </c>
      <c r="C142" s="221" t="s">
        <v>645</v>
      </c>
      <c r="D142" s="222">
        <v>0.5</v>
      </c>
      <c r="E142" s="222">
        <v>0.4</v>
      </c>
      <c r="F142" s="222"/>
      <c r="G142" s="222"/>
      <c r="H142" s="222"/>
      <c r="I142" s="222"/>
      <c r="J142" s="222"/>
      <c r="K142" s="222"/>
      <c r="L142" s="222"/>
      <c r="M142" s="222"/>
      <c r="N142" s="222"/>
      <c r="O142" s="222"/>
      <c r="P142" s="222"/>
      <c r="Q142" s="222"/>
      <c r="R142" s="222"/>
      <c r="S142" s="222"/>
      <c r="T142" s="222"/>
      <c r="U142" s="222"/>
      <c r="V142" s="222"/>
      <c r="W142" s="222"/>
      <c r="X142" s="222">
        <v>0</v>
      </c>
      <c r="Y142" s="222"/>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v>0.1</v>
      </c>
      <c r="BB142" s="222"/>
      <c r="BC142" s="222"/>
      <c r="BD142" s="221" t="s">
        <v>895</v>
      </c>
      <c r="BE142" s="230" t="s">
        <v>961</v>
      </c>
      <c r="BF142" s="219">
        <v>2017</v>
      </c>
      <c r="BG142" s="219">
        <v>0.5</v>
      </c>
      <c r="BH142" s="219">
        <v>0</v>
      </c>
      <c r="BI142" s="219"/>
      <c r="BJ142" s="219"/>
      <c r="BK142" s="219"/>
    </row>
    <row r="143" spans="1:63" ht="32" x14ac:dyDescent="0.2">
      <c r="A143" s="417"/>
      <c r="B143" s="236" t="s">
        <v>962</v>
      </c>
      <c r="C143" s="221" t="s">
        <v>645</v>
      </c>
      <c r="D143" s="222">
        <v>1</v>
      </c>
      <c r="E143" s="222">
        <v>1</v>
      </c>
      <c r="F143" s="222"/>
      <c r="G143" s="222"/>
      <c r="H143" s="222"/>
      <c r="I143" s="222"/>
      <c r="J143" s="222"/>
      <c r="K143" s="222"/>
      <c r="L143" s="222"/>
      <c r="M143" s="222"/>
      <c r="N143" s="222"/>
      <c r="O143" s="222"/>
      <c r="P143" s="222"/>
      <c r="Q143" s="222"/>
      <c r="R143" s="222"/>
      <c r="S143" s="222"/>
      <c r="T143" s="222"/>
      <c r="U143" s="222"/>
      <c r="V143" s="222"/>
      <c r="W143" s="222"/>
      <c r="X143" s="222">
        <v>0</v>
      </c>
      <c r="Y143" s="222"/>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c r="BC143" s="222"/>
      <c r="BD143" s="221" t="s">
        <v>869</v>
      </c>
      <c r="BE143" s="231" t="s">
        <v>963</v>
      </c>
      <c r="BF143" s="219">
        <v>2017</v>
      </c>
      <c r="BG143" s="219">
        <v>1</v>
      </c>
      <c r="BH143" s="219">
        <v>0</v>
      </c>
      <c r="BI143" s="219"/>
      <c r="BJ143" s="219"/>
      <c r="BK143" s="219"/>
    </row>
    <row r="144" spans="1:63" ht="96" x14ac:dyDescent="0.2">
      <c r="A144" s="417"/>
      <c r="B144" s="227" t="s">
        <v>964</v>
      </c>
      <c r="C144" s="221" t="s">
        <v>645</v>
      </c>
      <c r="D144" s="222">
        <v>8.11</v>
      </c>
      <c r="E144" s="222">
        <v>4.1100000000000003</v>
      </c>
      <c r="F144" s="222"/>
      <c r="G144" s="222"/>
      <c r="H144" s="222"/>
      <c r="I144" s="222"/>
      <c r="J144" s="222"/>
      <c r="K144" s="222"/>
      <c r="L144" s="222"/>
      <c r="M144" s="222"/>
      <c r="N144" s="222"/>
      <c r="O144" s="222"/>
      <c r="P144" s="222"/>
      <c r="Q144" s="222"/>
      <c r="R144" s="222"/>
      <c r="S144" s="222"/>
      <c r="T144" s="222"/>
      <c r="U144" s="222"/>
      <c r="V144" s="222"/>
      <c r="W144" s="222"/>
      <c r="X144" s="222">
        <v>0</v>
      </c>
      <c r="Y144" s="222"/>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c r="BC144" s="222"/>
      <c r="BD144" s="221" t="s">
        <v>866</v>
      </c>
      <c r="BE144" s="230" t="s">
        <v>965</v>
      </c>
      <c r="BF144" s="219">
        <v>2017</v>
      </c>
      <c r="BG144" s="219">
        <v>4.1100000000000003</v>
      </c>
      <c r="BH144" s="219">
        <v>4</v>
      </c>
      <c r="BI144" s="219"/>
      <c r="BJ144" s="219"/>
      <c r="BK144" s="219"/>
    </row>
    <row r="145" spans="1:63" ht="16" x14ac:dyDescent="0.2">
      <c r="A145" s="417"/>
      <c r="B145" s="227" t="s">
        <v>957</v>
      </c>
      <c r="C145" s="221"/>
      <c r="D145" s="222">
        <v>4.8499999999999996</v>
      </c>
      <c r="E145" s="222">
        <v>4.8499999999999996</v>
      </c>
      <c r="F145" s="222"/>
      <c r="G145" s="222">
        <v>0</v>
      </c>
      <c r="H145" s="222">
        <v>0</v>
      </c>
      <c r="I145" s="222">
        <v>0</v>
      </c>
      <c r="J145" s="222">
        <v>0</v>
      </c>
      <c r="K145" s="222">
        <v>0</v>
      </c>
      <c r="L145" s="222">
        <v>0</v>
      </c>
      <c r="M145" s="222">
        <v>0</v>
      </c>
      <c r="N145" s="222"/>
      <c r="O145" s="222"/>
      <c r="P145" s="222"/>
      <c r="Q145" s="222"/>
      <c r="R145" s="222"/>
      <c r="S145" s="222"/>
      <c r="T145" s="222"/>
      <c r="U145" s="222">
        <v>0</v>
      </c>
      <c r="V145" s="222">
        <v>0</v>
      </c>
      <c r="W145" s="222"/>
      <c r="X145" s="222">
        <v>0</v>
      </c>
      <c r="Y145" s="222">
        <v>0</v>
      </c>
      <c r="Z145" s="222"/>
      <c r="AA145" s="222"/>
      <c r="AB145" s="222"/>
      <c r="AC145" s="222"/>
      <c r="AD145" s="222"/>
      <c r="AE145" s="222">
        <v>0</v>
      </c>
      <c r="AF145" s="222">
        <v>0</v>
      </c>
      <c r="AG145" s="222"/>
      <c r="AH145" s="222"/>
      <c r="AI145" s="222">
        <v>0</v>
      </c>
      <c r="AJ145" s="222"/>
      <c r="AK145" s="222"/>
      <c r="AL145" s="222"/>
      <c r="AM145" s="222">
        <v>0</v>
      </c>
      <c r="AN145" s="222">
        <v>0</v>
      </c>
      <c r="AO145" s="222">
        <v>0</v>
      </c>
      <c r="AP145" s="222"/>
      <c r="AQ145" s="222"/>
      <c r="AR145" s="222"/>
      <c r="AS145" s="222">
        <v>0</v>
      </c>
      <c r="AT145" s="222"/>
      <c r="AU145" s="222">
        <v>0</v>
      </c>
      <c r="AV145" s="222"/>
      <c r="AW145" s="222"/>
      <c r="AX145" s="222">
        <v>0</v>
      </c>
      <c r="AY145" s="222">
        <v>0</v>
      </c>
      <c r="AZ145" s="222"/>
      <c r="BA145" s="222">
        <v>0</v>
      </c>
      <c r="BB145" s="222">
        <v>0</v>
      </c>
      <c r="BC145" s="222">
        <v>0</v>
      </c>
      <c r="BD145" s="221" t="s">
        <v>504</v>
      </c>
      <c r="BE145" s="230"/>
      <c r="BF145" s="219"/>
      <c r="BG145" s="219"/>
      <c r="BH145" s="219"/>
      <c r="BI145" s="219"/>
      <c r="BJ145" s="219"/>
      <c r="BK145" s="219"/>
    </row>
    <row r="146" spans="1:63" ht="48" x14ac:dyDescent="0.2">
      <c r="A146" s="252" t="s">
        <v>811</v>
      </c>
      <c r="B146" s="246" t="s">
        <v>812</v>
      </c>
      <c r="C146" s="247" t="s">
        <v>256</v>
      </c>
      <c r="D146" s="247">
        <v>83.31</v>
      </c>
      <c r="E146" s="247">
        <v>0.22</v>
      </c>
      <c r="F146" s="247"/>
      <c r="G146" s="247">
        <v>2.88</v>
      </c>
      <c r="H146" s="247">
        <v>5.77</v>
      </c>
      <c r="I146" s="247">
        <v>5.81</v>
      </c>
      <c r="J146" s="247">
        <v>5.37</v>
      </c>
      <c r="K146" s="247"/>
      <c r="L146" s="247">
        <v>49.34</v>
      </c>
      <c r="M146" s="247"/>
      <c r="N146" s="247"/>
      <c r="O146" s="247"/>
      <c r="P146" s="247"/>
      <c r="Q146" s="247"/>
      <c r="R146" s="247"/>
      <c r="S146" s="247"/>
      <c r="T146" s="247"/>
      <c r="U146" s="247"/>
      <c r="V146" s="247"/>
      <c r="W146" s="247"/>
      <c r="X146" s="247">
        <v>0</v>
      </c>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v>0.2</v>
      </c>
      <c r="AT146" s="247"/>
      <c r="AU146" s="247"/>
      <c r="AV146" s="247"/>
      <c r="AW146" s="247"/>
      <c r="AX146" s="247">
        <v>1.1599999999999999</v>
      </c>
      <c r="AY146" s="247">
        <v>0.22</v>
      </c>
      <c r="AZ146" s="247"/>
      <c r="BA146" s="247">
        <v>0.88</v>
      </c>
      <c r="BB146" s="247">
        <v>11.46</v>
      </c>
      <c r="BC146" s="247"/>
      <c r="BD146" s="249" t="s">
        <v>813</v>
      </c>
      <c r="BE146" s="250"/>
      <c r="BF146" s="243"/>
      <c r="BG146" s="243"/>
      <c r="BH146" s="243"/>
      <c r="BI146" s="243"/>
      <c r="BJ146" s="243"/>
      <c r="BK146" s="243"/>
    </row>
    <row r="147" spans="1:63" ht="16" x14ac:dyDescent="0.2">
      <c r="A147" s="245" t="s">
        <v>683</v>
      </c>
      <c r="B147" s="246" t="s">
        <v>816</v>
      </c>
      <c r="C147" s="247" t="s">
        <v>419</v>
      </c>
      <c r="D147" s="247">
        <v>0.3</v>
      </c>
      <c r="E147" s="247">
        <v>0.3</v>
      </c>
      <c r="F147" s="247"/>
      <c r="G147" s="247"/>
      <c r="H147" s="247"/>
      <c r="I147" s="247"/>
      <c r="J147" s="247"/>
      <c r="K147" s="247"/>
      <c r="L147" s="247"/>
      <c r="M147" s="247"/>
      <c r="N147" s="247"/>
      <c r="O147" s="247"/>
      <c r="P147" s="247"/>
      <c r="Q147" s="247"/>
      <c r="R147" s="247"/>
      <c r="S147" s="247"/>
      <c r="T147" s="247"/>
      <c r="U147" s="247"/>
      <c r="V147" s="247"/>
      <c r="W147" s="247"/>
      <c r="X147" s="244">
        <v>0</v>
      </c>
      <c r="Y147" s="248"/>
      <c r="Z147" s="248"/>
      <c r="AA147" s="248"/>
      <c r="AB147" s="248"/>
      <c r="AC147" s="248"/>
      <c r="AD147" s="248"/>
      <c r="AE147" s="248"/>
      <c r="AF147" s="248"/>
      <c r="AG147" s="248"/>
      <c r="AH147" s="248"/>
      <c r="AI147" s="248"/>
      <c r="AJ147" s="248"/>
      <c r="AK147" s="248"/>
      <c r="AL147" s="248"/>
      <c r="AM147" s="247"/>
      <c r="AN147" s="247"/>
      <c r="AO147" s="247"/>
      <c r="AP147" s="247"/>
      <c r="AQ147" s="247"/>
      <c r="AR147" s="247"/>
      <c r="AS147" s="247"/>
      <c r="AT147" s="247"/>
      <c r="AU147" s="247"/>
      <c r="AV147" s="247"/>
      <c r="AW147" s="247"/>
      <c r="AX147" s="247"/>
      <c r="AY147" s="247"/>
      <c r="AZ147" s="247"/>
      <c r="BA147" s="247"/>
      <c r="BB147" s="247"/>
      <c r="BC147" s="247"/>
      <c r="BD147" s="249" t="s">
        <v>815</v>
      </c>
      <c r="BE147" s="250"/>
      <c r="BF147" s="243"/>
      <c r="BG147" s="243"/>
      <c r="BH147" s="243"/>
      <c r="BI147" s="243"/>
      <c r="BJ147" s="243"/>
      <c r="BK147" s="243"/>
    </row>
    <row r="148" spans="1:63" ht="16" x14ac:dyDescent="0.2">
      <c r="A148" s="245"/>
      <c r="B148" s="246" t="s">
        <v>818</v>
      </c>
      <c r="C148" s="247" t="s">
        <v>411</v>
      </c>
      <c r="D148" s="247">
        <v>0.8</v>
      </c>
      <c r="E148" s="247">
        <v>0.14000000000000001</v>
      </c>
      <c r="F148" s="247"/>
      <c r="G148" s="247"/>
      <c r="H148" s="247">
        <v>0.34</v>
      </c>
      <c r="I148" s="247">
        <v>0.32</v>
      </c>
      <c r="J148" s="247"/>
      <c r="K148" s="247"/>
      <c r="L148" s="247"/>
      <c r="M148" s="247"/>
      <c r="N148" s="247"/>
      <c r="O148" s="247"/>
      <c r="P148" s="247"/>
      <c r="Q148" s="247"/>
      <c r="R148" s="247"/>
      <c r="S148" s="247"/>
      <c r="T148" s="247"/>
      <c r="U148" s="247"/>
      <c r="V148" s="247"/>
      <c r="W148" s="247"/>
      <c r="X148" s="244">
        <v>0</v>
      </c>
      <c r="Y148" s="248"/>
      <c r="Z148" s="248"/>
      <c r="AA148" s="248"/>
      <c r="AB148" s="248"/>
      <c r="AC148" s="248"/>
      <c r="AD148" s="248"/>
      <c r="AE148" s="248"/>
      <c r="AF148" s="248"/>
      <c r="AG148" s="248"/>
      <c r="AH148" s="248"/>
      <c r="AI148" s="248"/>
      <c r="AJ148" s="248"/>
      <c r="AK148" s="248"/>
      <c r="AL148" s="248"/>
      <c r="AM148" s="247"/>
      <c r="AN148" s="247"/>
      <c r="AO148" s="247"/>
      <c r="AP148" s="247"/>
      <c r="AQ148" s="247"/>
      <c r="AR148" s="247"/>
      <c r="AS148" s="247"/>
      <c r="AT148" s="247"/>
      <c r="AU148" s="247"/>
      <c r="AV148" s="247"/>
      <c r="AW148" s="247"/>
      <c r="AX148" s="247"/>
      <c r="AY148" s="247"/>
      <c r="AZ148" s="247"/>
      <c r="BA148" s="247"/>
      <c r="BB148" s="247"/>
      <c r="BC148" s="247"/>
      <c r="BD148" s="249" t="s">
        <v>817</v>
      </c>
      <c r="BE148" s="250"/>
      <c r="BF148" s="243"/>
      <c r="BG148" s="243"/>
      <c r="BH148" s="243"/>
      <c r="BI148" s="243"/>
      <c r="BJ148" s="243"/>
      <c r="BK148" s="243"/>
    </row>
    <row r="149" spans="1:63" ht="16" x14ac:dyDescent="0.2">
      <c r="A149" s="245" t="s">
        <v>819</v>
      </c>
      <c r="B149" s="246" t="s">
        <v>820</v>
      </c>
      <c r="C149" s="247" t="s">
        <v>254</v>
      </c>
      <c r="D149" s="247">
        <v>1.5</v>
      </c>
      <c r="E149" s="247">
        <v>0.51</v>
      </c>
      <c r="F149" s="247"/>
      <c r="G149" s="247"/>
      <c r="H149" s="247">
        <v>0.94</v>
      </c>
      <c r="I149" s="247"/>
      <c r="J149" s="247"/>
      <c r="K149" s="247"/>
      <c r="L149" s="247"/>
      <c r="M149" s="247"/>
      <c r="N149" s="247"/>
      <c r="O149" s="247"/>
      <c r="P149" s="247"/>
      <c r="Q149" s="247"/>
      <c r="R149" s="247"/>
      <c r="S149" s="247"/>
      <c r="T149" s="247"/>
      <c r="U149" s="247"/>
      <c r="V149" s="247"/>
      <c r="W149" s="247"/>
      <c r="X149" s="251">
        <v>0</v>
      </c>
      <c r="Y149" s="248"/>
      <c r="Z149" s="248"/>
      <c r="AA149" s="248"/>
      <c r="AB149" s="248"/>
      <c r="AC149" s="248"/>
      <c r="AD149" s="248"/>
      <c r="AE149" s="248"/>
      <c r="AF149" s="248"/>
      <c r="AG149" s="248"/>
      <c r="AH149" s="248"/>
      <c r="AI149" s="248"/>
      <c r="AJ149" s="248"/>
      <c r="AK149" s="248"/>
      <c r="AL149" s="248"/>
      <c r="AM149" s="247"/>
      <c r="AN149" s="247"/>
      <c r="AO149" s="247"/>
      <c r="AP149" s="247"/>
      <c r="AQ149" s="247"/>
      <c r="AR149" s="247"/>
      <c r="AS149" s="247"/>
      <c r="AT149" s="247"/>
      <c r="AU149" s="247"/>
      <c r="AV149" s="247"/>
      <c r="AW149" s="247"/>
      <c r="AX149" s="247"/>
      <c r="AY149" s="247"/>
      <c r="AZ149" s="247"/>
      <c r="BA149" s="247">
        <v>0.05</v>
      </c>
      <c r="BB149" s="247"/>
      <c r="BC149" s="247"/>
      <c r="BD149" s="249" t="s">
        <v>808</v>
      </c>
      <c r="BE149" s="250" t="s">
        <v>821</v>
      </c>
      <c r="BF149" s="243"/>
      <c r="BG149" s="243"/>
      <c r="BH149" s="243"/>
      <c r="BI149" s="243"/>
      <c r="BJ149" s="243"/>
      <c r="BK149" s="243"/>
    </row>
    <row r="150" spans="1:63" ht="16" x14ac:dyDescent="0.2">
      <c r="A150" s="245" t="s">
        <v>823</v>
      </c>
      <c r="B150" s="246" t="s">
        <v>824</v>
      </c>
      <c r="C150" s="247" t="s">
        <v>254</v>
      </c>
      <c r="D150" s="247">
        <v>0.62</v>
      </c>
      <c r="E150" s="247">
        <v>0.02</v>
      </c>
      <c r="F150" s="247"/>
      <c r="G150" s="247"/>
      <c r="H150" s="247">
        <v>0.6</v>
      </c>
      <c r="I150" s="247"/>
      <c r="J150" s="247"/>
      <c r="K150" s="247"/>
      <c r="L150" s="247"/>
      <c r="M150" s="247"/>
      <c r="N150" s="247"/>
      <c r="O150" s="247"/>
      <c r="P150" s="247"/>
      <c r="Q150" s="247"/>
      <c r="R150" s="247"/>
      <c r="S150" s="247"/>
      <c r="T150" s="247"/>
      <c r="U150" s="247"/>
      <c r="V150" s="247"/>
      <c r="W150" s="247"/>
      <c r="X150" s="251">
        <v>0</v>
      </c>
      <c r="Y150" s="248"/>
      <c r="Z150" s="248"/>
      <c r="AA150" s="248"/>
      <c r="AB150" s="248"/>
      <c r="AC150" s="248"/>
      <c r="AD150" s="248"/>
      <c r="AE150" s="248"/>
      <c r="AF150" s="248"/>
      <c r="AG150" s="248"/>
      <c r="AH150" s="248"/>
      <c r="AI150" s="248"/>
      <c r="AJ150" s="248"/>
      <c r="AK150" s="248"/>
      <c r="AL150" s="248"/>
      <c r="AM150" s="247"/>
      <c r="AN150" s="247"/>
      <c r="AO150" s="247"/>
      <c r="AP150" s="247"/>
      <c r="AQ150" s="247"/>
      <c r="AR150" s="247"/>
      <c r="AS150" s="247"/>
      <c r="AT150" s="247"/>
      <c r="AU150" s="247"/>
      <c r="AV150" s="247"/>
      <c r="AW150" s="247"/>
      <c r="AX150" s="247"/>
      <c r="AY150" s="247"/>
      <c r="AZ150" s="247"/>
      <c r="BA150" s="247"/>
      <c r="BB150" s="247"/>
      <c r="BC150" s="247"/>
      <c r="BD150" s="249" t="s">
        <v>822</v>
      </c>
      <c r="BE150" s="250" t="s">
        <v>825</v>
      </c>
      <c r="BF150" s="243"/>
      <c r="BG150" s="243"/>
      <c r="BH150" s="243"/>
      <c r="BI150" s="243"/>
      <c r="BJ150" s="243"/>
      <c r="BK150" s="243"/>
    </row>
    <row r="151" spans="1:63" ht="48" x14ac:dyDescent="0.2">
      <c r="A151" s="245" t="s">
        <v>827</v>
      </c>
      <c r="B151" s="246" t="s">
        <v>828</v>
      </c>
      <c r="C151" s="247" t="s">
        <v>254</v>
      </c>
      <c r="D151" s="247">
        <v>8.26</v>
      </c>
      <c r="E151" s="247">
        <v>0.01</v>
      </c>
      <c r="F151" s="247"/>
      <c r="G151" s="247"/>
      <c r="H151" s="247">
        <v>4.04</v>
      </c>
      <c r="I151" s="247"/>
      <c r="J151" s="247"/>
      <c r="K151" s="247"/>
      <c r="L151" s="247">
        <v>3.5</v>
      </c>
      <c r="M151" s="247"/>
      <c r="N151" s="247"/>
      <c r="O151" s="247"/>
      <c r="P151" s="247"/>
      <c r="Q151" s="247"/>
      <c r="R151" s="247"/>
      <c r="S151" s="247"/>
      <c r="T151" s="247"/>
      <c r="U151" s="247"/>
      <c r="V151" s="247"/>
      <c r="W151" s="247"/>
      <c r="X151" s="251">
        <v>0</v>
      </c>
      <c r="Y151" s="248"/>
      <c r="Z151" s="248"/>
      <c r="AA151" s="248"/>
      <c r="AB151" s="248"/>
      <c r="AC151" s="248"/>
      <c r="AD151" s="248"/>
      <c r="AE151" s="248"/>
      <c r="AF151" s="248"/>
      <c r="AG151" s="248"/>
      <c r="AH151" s="248"/>
      <c r="AI151" s="248"/>
      <c r="AJ151" s="248"/>
      <c r="AK151" s="248"/>
      <c r="AL151" s="248"/>
      <c r="AM151" s="247"/>
      <c r="AN151" s="247"/>
      <c r="AO151" s="247"/>
      <c r="AP151" s="247"/>
      <c r="AQ151" s="247"/>
      <c r="AR151" s="247"/>
      <c r="AS151" s="247"/>
      <c r="AT151" s="247"/>
      <c r="AU151" s="247"/>
      <c r="AV151" s="247"/>
      <c r="AW151" s="247"/>
      <c r="AX151" s="247"/>
      <c r="AY151" s="247"/>
      <c r="AZ151" s="247"/>
      <c r="BA151" s="247"/>
      <c r="BB151" s="247">
        <v>0.71</v>
      </c>
      <c r="BC151" s="247"/>
      <c r="BD151" s="249" t="s">
        <v>829</v>
      </c>
      <c r="BE151" s="250" t="s">
        <v>830</v>
      </c>
      <c r="BF151" s="243"/>
      <c r="BG151" s="243"/>
      <c r="BH151" s="243"/>
      <c r="BI151" s="243"/>
      <c r="BJ151" s="243"/>
      <c r="BK151" s="243"/>
    </row>
    <row r="152" spans="1:63" ht="16" x14ac:dyDescent="0.2">
      <c r="A152" s="245" t="s">
        <v>831</v>
      </c>
      <c r="B152" s="246" t="s">
        <v>832</v>
      </c>
      <c r="C152" s="247" t="s">
        <v>254</v>
      </c>
      <c r="D152" s="247">
        <v>1.8</v>
      </c>
      <c r="E152" s="247">
        <v>0.02</v>
      </c>
      <c r="F152" s="247"/>
      <c r="G152" s="247"/>
      <c r="H152" s="247">
        <v>1.78</v>
      </c>
      <c r="I152" s="247"/>
      <c r="J152" s="247"/>
      <c r="K152" s="247"/>
      <c r="L152" s="247"/>
      <c r="M152" s="247"/>
      <c r="N152" s="247"/>
      <c r="O152" s="247"/>
      <c r="P152" s="247"/>
      <c r="Q152" s="247"/>
      <c r="R152" s="247"/>
      <c r="S152" s="247"/>
      <c r="T152" s="247"/>
      <c r="U152" s="247"/>
      <c r="V152" s="247"/>
      <c r="W152" s="247"/>
      <c r="X152" s="251">
        <v>0</v>
      </c>
      <c r="Y152" s="248"/>
      <c r="Z152" s="248"/>
      <c r="AA152" s="248"/>
      <c r="AB152" s="248"/>
      <c r="AC152" s="248"/>
      <c r="AD152" s="248"/>
      <c r="AE152" s="248"/>
      <c r="AF152" s="248"/>
      <c r="AG152" s="248"/>
      <c r="AH152" s="248"/>
      <c r="AI152" s="248"/>
      <c r="AJ152" s="248"/>
      <c r="AK152" s="248"/>
      <c r="AL152" s="248"/>
      <c r="AM152" s="247"/>
      <c r="AN152" s="247"/>
      <c r="AO152" s="247"/>
      <c r="AP152" s="247"/>
      <c r="AQ152" s="247"/>
      <c r="AR152" s="247"/>
      <c r="AS152" s="247"/>
      <c r="AT152" s="247"/>
      <c r="AU152" s="247"/>
      <c r="AV152" s="247"/>
      <c r="AW152" s="247"/>
      <c r="AX152" s="247"/>
      <c r="AY152" s="247"/>
      <c r="AZ152" s="247"/>
      <c r="BA152" s="247"/>
      <c r="BB152" s="247"/>
      <c r="BC152" s="247"/>
      <c r="BD152" s="249" t="s">
        <v>833</v>
      </c>
      <c r="BE152" s="250" t="s">
        <v>834</v>
      </c>
      <c r="BF152" s="243"/>
      <c r="BG152" s="243"/>
      <c r="BH152" s="243"/>
      <c r="BI152" s="243"/>
      <c r="BJ152" s="243"/>
      <c r="BK152" s="243"/>
    </row>
    <row r="153" spans="1:63" ht="16" x14ac:dyDescent="0.2">
      <c r="A153" s="245" t="s">
        <v>835</v>
      </c>
      <c r="B153" s="246" t="s">
        <v>836</v>
      </c>
      <c r="C153" s="247" t="s">
        <v>254</v>
      </c>
      <c r="D153" s="247">
        <v>0.5</v>
      </c>
      <c r="E153" s="247">
        <v>0.2</v>
      </c>
      <c r="F153" s="247"/>
      <c r="G153" s="247"/>
      <c r="H153" s="247">
        <v>0.3</v>
      </c>
      <c r="I153" s="247"/>
      <c r="J153" s="247"/>
      <c r="K153" s="247"/>
      <c r="L153" s="247"/>
      <c r="M153" s="247"/>
      <c r="N153" s="247"/>
      <c r="O153" s="247"/>
      <c r="P153" s="247"/>
      <c r="Q153" s="247"/>
      <c r="R153" s="247"/>
      <c r="S153" s="247"/>
      <c r="T153" s="247"/>
      <c r="U153" s="247"/>
      <c r="V153" s="247"/>
      <c r="W153" s="247"/>
      <c r="X153" s="251">
        <v>0</v>
      </c>
      <c r="Y153" s="248"/>
      <c r="Z153" s="248"/>
      <c r="AA153" s="248"/>
      <c r="AB153" s="248"/>
      <c r="AC153" s="248"/>
      <c r="AD153" s="248"/>
      <c r="AE153" s="248"/>
      <c r="AF153" s="248"/>
      <c r="AG153" s="248"/>
      <c r="AH153" s="248"/>
      <c r="AI153" s="248"/>
      <c r="AJ153" s="248"/>
      <c r="AK153" s="248"/>
      <c r="AL153" s="248"/>
      <c r="AM153" s="247"/>
      <c r="AN153" s="247"/>
      <c r="AO153" s="247"/>
      <c r="AP153" s="247"/>
      <c r="AQ153" s="247"/>
      <c r="AR153" s="247"/>
      <c r="AS153" s="247"/>
      <c r="AT153" s="247"/>
      <c r="AU153" s="247"/>
      <c r="AV153" s="247"/>
      <c r="AW153" s="247"/>
      <c r="AX153" s="247"/>
      <c r="AY153" s="247"/>
      <c r="AZ153" s="247"/>
      <c r="BA153" s="247"/>
      <c r="BB153" s="247"/>
      <c r="BC153" s="247"/>
      <c r="BD153" s="249" t="s">
        <v>833</v>
      </c>
      <c r="BE153" s="250"/>
      <c r="BF153" s="243"/>
      <c r="BG153" s="243"/>
      <c r="BH153" s="243"/>
      <c r="BI153" s="243"/>
      <c r="BJ153" s="243"/>
      <c r="BK153" s="243"/>
    </row>
    <row r="154" spans="1:63" ht="16" x14ac:dyDescent="0.2">
      <c r="A154" s="245" t="s">
        <v>838</v>
      </c>
      <c r="B154" s="246" t="s">
        <v>839</v>
      </c>
      <c r="C154" s="247" t="s">
        <v>254</v>
      </c>
      <c r="D154" s="247">
        <v>2.5</v>
      </c>
      <c r="E154" s="247">
        <v>0.5</v>
      </c>
      <c r="F154" s="247"/>
      <c r="G154" s="247"/>
      <c r="H154" s="247">
        <v>2</v>
      </c>
      <c r="I154" s="247"/>
      <c r="J154" s="247"/>
      <c r="K154" s="247"/>
      <c r="L154" s="247"/>
      <c r="M154" s="247"/>
      <c r="N154" s="247"/>
      <c r="O154" s="247"/>
      <c r="P154" s="247"/>
      <c r="Q154" s="247"/>
      <c r="R154" s="247"/>
      <c r="S154" s="247"/>
      <c r="T154" s="247"/>
      <c r="U154" s="247"/>
      <c r="V154" s="247"/>
      <c r="W154" s="247"/>
      <c r="X154" s="251">
        <v>0</v>
      </c>
      <c r="Y154" s="248"/>
      <c r="Z154" s="248"/>
      <c r="AA154" s="248"/>
      <c r="AB154" s="248"/>
      <c r="AC154" s="248"/>
      <c r="AD154" s="248"/>
      <c r="AE154" s="248"/>
      <c r="AF154" s="248"/>
      <c r="AG154" s="248"/>
      <c r="AH154" s="248"/>
      <c r="AI154" s="248"/>
      <c r="AJ154" s="248"/>
      <c r="AK154" s="248"/>
      <c r="AL154" s="248"/>
      <c r="AM154" s="247"/>
      <c r="AN154" s="247"/>
      <c r="AO154" s="247"/>
      <c r="AP154" s="247"/>
      <c r="AQ154" s="247"/>
      <c r="AR154" s="247"/>
      <c r="AS154" s="247"/>
      <c r="AT154" s="247"/>
      <c r="AU154" s="247"/>
      <c r="AV154" s="247"/>
      <c r="AW154" s="247"/>
      <c r="AX154" s="247"/>
      <c r="AY154" s="247"/>
      <c r="AZ154" s="247"/>
      <c r="BA154" s="247"/>
      <c r="BB154" s="247"/>
      <c r="BC154" s="247"/>
      <c r="BD154" s="249" t="s">
        <v>814</v>
      </c>
      <c r="BE154" s="250"/>
      <c r="BF154" s="243"/>
      <c r="BG154" s="243"/>
      <c r="BH154" s="243"/>
      <c r="BI154" s="243"/>
      <c r="BJ154" s="243"/>
      <c r="BK154" s="243"/>
    </row>
    <row r="155" spans="1:63" ht="16" x14ac:dyDescent="0.2">
      <c r="A155" s="252" t="s">
        <v>842</v>
      </c>
      <c r="B155" s="246" t="s">
        <v>843</v>
      </c>
      <c r="C155" s="247" t="s">
        <v>255</v>
      </c>
      <c r="D155" s="247">
        <v>0.30000000000000004</v>
      </c>
      <c r="E155" s="247">
        <v>0.05</v>
      </c>
      <c r="F155" s="247"/>
      <c r="G155" s="248"/>
      <c r="H155" s="247">
        <v>0.05</v>
      </c>
      <c r="I155" s="247"/>
      <c r="J155" s="248"/>
      <c r="K155" s="248"/>
      <c r="L155" s="247">
        <v>0.2</v>
      </c>
      <c r="M155" s="248"/>
      <c r="N155" s="248"/>
      <c r="O155" s="248"/>
      <c r="P155" s="248"/>
      <c r="Q155" s="248"/>
      <c r="R155" s="248"/>
      <c r="S155" s="248"/>
      <c r="T155" s="248"/>
      <c r="U155" s="248"/>
      <c r="V155" s="248"/>
      <c r="W155" s="248"/>
      <c r="X155" s="244">
        <v>0</v>
      </c>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53" t="s">
        <v>814</v>
      </c>
      <c r="BE155" s="254"/>
      <c r="BF155" s="255"/>
      <c r="BG155" s="255"/>
      <c r="BH155" s="255"/>
      <c r="BI155" s="255"/>
      <c r="BJ155" s="255"/>
      <c r="BK155" s="255"/>
    </row>
    <row r="156" spans="1:63" ht="32" x14ac:dyDescent="0.2">
      <c r="A156" s="252" t="s">
        <v>844</v>
      </c>
      <c r="B156" s="246" t="s">
        <v>845</v>
      </c>
      <c r="C156" s="247" t="s">
        <v>255</v>
      </c>
      <c r="D156" s="247">
        <v>0.1</v>
      </c>
      <c r="E156" s="247">
        <v>0.1</v>
      </c>
      <c r="F156" s="247"/>
      <c r="G156" s="248"/>
      <c r="H156" s="247"/>
      <c r="I156" s="248"/>
      <c r="J156" s="248"/>
      <c r="K156" s="248"/>
      <c r="L156" s="248"/>
      <c r="M156" s="248"/>
      <c r="N156" s="248"/>
      <c r="O156" s="248"/>
      <c r="P156" s="248"/>
      <c r="Q156" s="248"/>
      <c r="R156" s="248"/>
      <c r="S156" s="248"/>
      <c r="T156" s="248"/>
      <c r="U156" s="248"/>
      <c r="V156" s="248"/>
      <c r="W156" s="248"/>
      <c r="X156" s="244">
        <v>0</v>
      </c>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AZ156" s="248"/>
      <c r="BA156" s="248"/>
      <c r="BB156" s="248"/>
      <c r="BC156" s="248"/>
      <c r="BD156" s="253" t="s">
        <v>815</v>
      </c>
      <c r="BE156" s="254"/>
      <c r="BF156" s="255"/>
      <c r="BG156" s="255"/>
      <c r="BH156" s="255"/>
      <c r="BI156" s="255"/>
      <c r="BJ156" s="255"/>
      <c r="BK156" s="255"/>
    </row>
    <row r="157" spans="1:63" ht="16" x14ac:dyDescent="0.2">
      <c r="A157" s="245" t="s">
        <v>759</v>
      </c>
      <c r="B157" s="246" t="s">
        <v>850</v>
      </c>
      <c r="C157" s="247" t="s">
        <v>439</v>
      </c>
      <c r="D157" s="247">
        <v>0.1</v>
      </c>
      <c r="E157" s="247">
        <v>0.1</v>
      </c>
      <c r="F157" s="247"/>
      <c r="G157" s="247"/>
      <c r="H157" s="247"/>
      <c r="I157" s="247"/>
      <c r="J157" s="247"/>
      <c r="K157" s="247"/>
      <c r="L157" s="247"/>
      <c r="M157" s="247"/>
      <c r="N157" s="247"/>
      <c r="O157" s="247"/>
      <c r="P157" s="247"/>
      <c r="Q157" s="247"/>
      <c r="R157" s="247"/>
      <c r="S157" s="247"/>
      <c r="T157" s="247"/>
      <c r="U157" s="247"/>
      <c r="V157" s="247"/>
      <c r="W157" s="247"/>
      <c r="X157" s="244">
        <v>0</v>
      </c>
      <c r="Y157" s="248"/>
      <c r="Z157" s="248"/>
      <c r="AA157" s="248"/>
      <c r="AB157" s="248"/>
      <c r="AC157" s="248"/>
      <c r="AD157" s="248"/>
      <c r="AE157" s="248"/>
      <c r="AF157" s="248"/>
      <c r="AG157" s="248"/>
      <c r="AH157" s="248"/>
      <c r="AI157" s="248"/>
      <c r="AJ157" s="248"/>
      <c r="AK157" s="248"/>
      <c r="AL157" s="248"/>
      <c r="AM157" s="247"/>
      <c r="AN157" s="247"/>
      <c r="AO157" s="247"/>
      <c r="AP157" s="247"/>
      <c r="AQ157" s="247"/>
      <c r="AR157" s="247"/>
      <c r="AS157" s="247"/>
      <c r="AT157" s="247"/>
      <c r="AU157" s="247"/>
      <c r="AV157" s="247"/>
      <c r="AW157" s="247"/>
      <c r="AX157" s="247"/>
      <c r="AY157" s="247"/>
      <c r="AZ157" s="247"/>
      <c r="BA157" s="247"/>
      <c r="BB157" s="247"/>
      <c r="BC157" s="247"/>
      <c r="BD157" s="249" t="s">
        <v>808</v>
      </c>
      <c r="BE157" s="250" t="s">
        <v>851</v>
      </c>
      <c r="BF157" s="243"/>
      <c r="BG157" s="243"/>
      <c r="BH157" s="243"/>
      <c r="BI157" s="243"/>
      <c r="BJ157" s="243"/>
      <c r="BK157" s="243"/>
    </row>
    <row r="158" spans="1:63" ht="16" x14ac:dyDescent="0.2">
      <c r="A158" s="245" t="s">
        <v>853</v>
      </c>
      <c r="B158" s="246" t="s">
        <v>854</v>
      </c>
      <c r="C158" s="247" t="s">
        <v>355</v>
      </c>
      <c r="D158" s="247">
        <v>0.9</v>
      </c>
      <c r="E158" s="247">
        <v>0.9</v>
      </c>
      <c r="F158" s="247"/>
      <c r="G158" s="247"/>
      <c r="H158" s="247"/>
      <c r="I158" s="247"/>
      <c r="J158" s="247"/>
      <c r="K158" s="247"/>
      <c r="L158" s="247"/>
      <c r="M158" s="247"/>
      <c r="N158" s="247"/>
      <c r="O158" s="247"/>
      <c r="P158" s="247"/>
      <c r="Q158" s="247"/>
      <c r="R158" s="247"/>
      <c r="S158" s="247"/>
      <c r="T158" s="247"/>
      <c r="U158" s="247"/>
      <c r="V158" s="247"/>
      <c r="W158" s="247"/>
      <c r="X158" s="244">
        <v>0</v>
      </c>
      <c r="Y158" s="248"/>
      <c r="Z158" s="248"/>
      <c r="AA158" s="248"/>
      <c r="AB158" s="248"/>
      <c r="AC158" s="248"/>
      <c r="AD158" s="248"/>
      <c r="AE158" s="248"/>
      <c r="AF158" s="248"/>
      <c r="AG158" s="248"/>
      <c r="AH158" s="248"/>
      <c r="AI158" s="248"/>
      <c r="AJ158" s="248"/>
      <c r="AK158" s="248"/>
      <c r="AL158" s="248"/>
      <c r="AM158" s="247"/>
      <c r="AN158" s="247"/>
      <c r="AO158" s="247"/>
      <c r="AP158" s="247"/>
      <c r="AQ158" s="247"/>
      <c r="AR158" s="247"/>
      <c r="AS158" s="247"/>
      <c r="AT158" s="247"/>
      <c r="AU158" s="247"/>
      <c r="AV158" s="247"/>
      <c r="AW158" s="247"/>
      <c r="AX158" s="247"/>
      <c r="AY158" s="247"/>
      <c r="AZ158" s="247"/>
      <c r="BA158" s="247"/>
      <c r="BB158" s="247"/>
      <c r="BC158" s="247"/>
      <c r="BD158" s="249" t="s">
        <v>826</v>
      </c>
      <c r="BE158" s="250" t="s">
        <v>855</v>
      </c>
      <c r="BF158" s="243"/>
      <c r="BG158" s="243"/>
      <c r="BH158" s="243"/>
      <c r="BI158" s="243"/>
      <c r="BJ158" s="243"/>
      <c r="BK158" s="243"/>
    </row>
    <row r="159" spans="1:63" ht="16" x14ac:dyDescent="0.2">
      <c r="A159" s="261" t="s">
        <v>263</v>
      </c>
      <c r="B159" s="262" t="s">
        <v>1194</v>
      </c>
      <c r="C159" s="262" t="s">
        <v>264</v>
      </c>
      <c r="D159" s="263">
        <v>0.6</v>
      </c>
      <c r="E159" s="264">
        <v>0.6</v>
      </c>
      <c r="F159" s="264"/>
      <c r="G159" s="264"/>
      <c r="H159" s="264"/>
      <c r="I159" s="265"/>
      <c r="J159" s="266"/>
      <c r="K159" s="266"/>
      <c r="L159" s="259" t="s">
        <v>1234</v>
      </c>
      <c r="M159" s="266"/>
      <c r="N159" s="266"/>
      <c r="O159" s="266"/>
      <c r="P159" s="267"/>
      <c r="Q159" s="267"/>
      <c r="R159" s="267"/>
      <c r="S159" s="267"/>
      <c r="T159" s="267"/>
      <c r="U159" s="267"/>
      <c r="V159" s="267"/>
      <c r="W159" s="267"/>
      <c r="X159" s="260">
        <v>0</v>
      </c>
      <c r="Y159" s="267"/>
      <c r="Z159" s="267"/>
      <c r="AA159" s="267"/>
      <c r="AB159" s="267"/>
      <c r="AC159" s="267"/>
      <c r="AD159" s="267"/>
      <c r="AE159" s="267"/>
      <c r="AF159" s="267"/>
      <c r="AG159" s="267"/>
      <c r="AH159" s="267"/>
      <c r="AI159" s="267"/>
      <c r="AJ159" s="267"/>
      <c r="AK159" s="267"/>
      <c r="AL159" s="267"/>
      <c r="AM159" s="267"/>
      <c r="AN159" s="267"/>
      <c r="AO159" s="267"/>
      <c r="AP159" s="267"/>
      <c r="AQ159" s="267"/>
      <c r="AR159" s="267"/>
      <c r="AS159" s="267"/>
      <c r="AT159" s="267"/>
      <c r="AU159" s="267"/>
      <c r="AV159" s="267"/>
      <c r="AW159" s="267"/>
      <c r="AX159" s="267"/>
      <c r="AY159" s="267"/>
      <c r="AZ159" s="267"/>
      <c r="BA159" s="258"/>
      <c r="BB159" s="258"/>
      <c r="BC159" s="258"/>
      <c r="BD159" s="268" t="s">
        <v>1195</v>
      </c>
      <c r="BE159" s="269" t="s">
        <v>1196</v>
      </c>
      <c r="BF159" s="270" t="s">
        <v>264</v>
      </c>
      <c r="BG159" s="256"/>
      <c r="BH159" s="75"/>
      <c r="BI159" s="75"/>
      <c r="BJ159" s="75"/>
      <c r="BK159" s="75"/>
    </row>
    <row r="160" spans="1:63" ht="48" x14ac:dyDescent="0.2">
      <c r="A160" s="276" t="s">
        <v>263</v>
      </c>
      <c r="B160" s="262" t="s">
        <v>1197</v>
      </c>
      <c r="C160" s="262"/>
      <c r="D160" s="263">
        <v>189</v>
      </c>
      <c r="E160" s="277">
        <v>8</v>
      </c>
      <c r="F160" s="277"/>
      <c r="G160" s="277"/>
      <c r="H160" s="277">
        <v>77</v>
      </c>
      <c r="I160" s="272">
        <v>35</v>
      </c>
      <c r="J160" s="272">
        <v>5</v>
      </c>
      <c r="K160" s="272"/>
      <c r="L160" s="272">
        <v>45</v>
      </c>
      <c r="M160" s="273"/>
      <c r="N160" s="273"/>
      <c r="O160" s="273"/>
      <c r="P160" s="267"/>
      <c r="Q160" s="267"/>
      <c r="R160" s="267"/>
      <c r="S160" s="267"/>
      <c r="T160" s="267"/>
      <c r="U160" s="267"/>
      <c r="V160" s="267"/>
      <c r="W160" s="267"/>
      <c r="X160" s="260"/>
      <c r="Y160" s="267"/>
      <c r="Z160" s="267"/>
      <c r="AA160" s="267"/>
      <c r="AB160" s="267"/>
      <c r="AC160" s="267"/>
      <c r="AD160" s="267"/>
      <c r="AE160" s="267"/>
      <c r="AF160" s="267"/>
      <c r="AG160" s="267"/>
      <c r="AH160" s="267"/>
      <c r="AI160" s="267"/>
      <c r="AJ160" s="267"/>
      <c r="AK160" s="267"/>
      <c r="AL160" s="267"/>
      <c r="AM160" s="267"/>
      <c r="AN160" s="267"/>
      <c r="AO160" s="267"/>
      <c r="AP160" s="267"/>
      <c r="AQ160" s="267"/>
      <c r="AR160" s="267"/>
      <c r="AS160" s="267"/>
      <c r="AT160" s="267"/>
      <c r="AU160" s="267"/>
      <c r="AV160" s="267"/>
      <c r="AW160" s="267"/>
      <c r="AX160" s="278">
        <v>4</v>
      </c>
      <c r="AY160" s="272"/>
      <c r="AZ160" s="272"/>
      <c r="BA160" s="272">
        <v>15</v>
      </c>
      <c r="BB160" s="272"/>
      <c r="BC160" s="272"/>
      <c r="BD160" s="279" t="s">
        <v>1198</v>
      </c>
      <c r="BE160" s="269"/>
      <c r="BF160" s="275"/>
      <c r="BG160" s="256"/>
      <c r="BH160" s="280"/>
      <c r="BI160" s="280"/>
      <c r="BJ160" s="280"/>
      <c r="BK160" s="280"/>
    </row>
    <row r="161" spans="1:63" ht="16" x14ac:dyDescent="0.2">
      <c r="A161" s="276" t="s">
        <v>990</v>
      </c>
      <c r="B161" s="285" t="s">
        <v>1201</v>
      </c>
      <c r="C161" s="285"/>
      <c r="D161" s="263">
        <v>19.23</v>
      </c>
      <c r="E161" s="257">
        <v>1.06</v>
      </c>
      <c r="F161" s="257"/>
      <c r="G161" s="257"/>
      <c r="H161" s="257">
        <v>5</v>
      </c>
      <c r="I161" s="258">
        <v>5.24</v>
      </c>
      <c r="J161" s="266"/>
      <c r="K161" s="266"/>
      <c r="L161" s="259">
        <v>6.98</v>
      </c>
      <c r="M161" s="266"/>
      <c r="N161" s="266"/>
      <c r="O161" s="266"/>
      <c r="P161" s="267"/>
      <c r="Q161" s="267"/>
      <c r="R161" s="267"/>
      <c r="S161" s="267"/>
      <c r="T161" s="267"/>
      <c r="U161" s="267"/>
      <c r="V161" s="267"/>
      <c r="W161" s="267"/>
      <c r="X161" s="260">
        <v>0</v>
      </c>
      <c r="Y161" s="267"/>
      <c r="Z161" s="267"/>
      <c r="AA161" s="267"/>
      <c r="AB161" s="267"/>
      <c r="AC161" s="267"/>
      <c r="AD161" s="267"/>
      <c r="AE161" s="267"/>
      <c r="AF161" s="267"/>
      <c r="AG161" s="267"/>
      <c r="AH161" s="267"/>
      <c r="AI161" s="267"/>
      <c r="AJ161" s="267"/>
      <c r="AK161" s="267"/>
      <c r="AL161" s="267"/>
      <c r="AM161" s="267">
        <v>0.42</v>
      </c>
      <c r="AN161" s="267"/>
      <c r="AO161" s="267"/>
      <c r="AP161" s="267"/>
      <c r="AQ161" s="267"/>
      <c r="AR161" s="267"/>
      <c r="AS161" s="267"/>
      <c r="AT161" s="267"/>
      <c r="AU161" s="267"/>
      <c r="AV161" s="267"/>
      <c r="AW161" s="267"/>
      <c r="AX161" s="267"/>
      <c r="AY161" s="267"/>
      <c r="AZ161" s="267"/>
      <c r="BA161" s="258">
        <v>0.53</v>
      </c>
      <c r="BB161" s="258"/>
      <c r="BC161" s="258"/>
      <c r="BD161" s="286" t="s">
        <v>713</v>
      </c>
      <c r="BE161" s="287"/>
      <c r="BF161" s="288" t="s">
        <v>254</v>
      </c>
      <c r="BG161" s="256"/>
      <c r="BH161" s="75"/>
      <c r="BI161" s="75"/>
      <c r="BJ161" s="75"/>
      <c r="BK161" s="75"/>
    </row>
    <row r="162" spans="1:63" ht="16" x14ac:dyDescent="0.2">
      <c r="A162" s="276" t="s">
        <v>992</v>
      </c>
      <c r="B162" s="271" t="s">
        <v>1202</v>
      </c>
      <c r="C162" s="271"/>
      <c r="D162" s="263">
        <v>1.9</v>
      </c>
      <c r="E162" s="257">
        <v>0.2</v>
      </c>
      <c r="F162" s="257"/>
      <c r="G162" s="257"/>
      <c r="H162" s="257"/>
      <c r="I162" s="258">
        <v>0.4</v>
      </c>
      <c r="J162" s="266"/>
      <c r="K162" s="266"/>
      <c r="L162" s="259">
        <v>1</v>
      </c>
      <c r="M162" s="266"/>
      <c r="N162" s="266"/>
      <c r="O162" s="266"/>
      <c r="P162" s="267"/>
      <c r="Q162" s="267"/>
      <c r="R162" s="267"/>
      <c r="S162" s="267"/>
      <c r="T162" s="267"/>
      <c r="U162" s="267"/>
      <c r="V162" s="267"/>
      <c r="W162" s="267"/>
      <c r="X162" s="260">
        <v>0</v>
      </c>
      <c r="Y162" s="267"/>
      <c r="Z162" s="267"/>
      <c r="AA162" s="267"/>
      <c r="AB162" s="267"/>
      <c r="AC162" s="267"/>
      <c r="AD162" s="267"/>
      <c r="AE162" s="267"/>
      <c r="AF162" s="267"/>
      <c r="AG162" s="267"/>
      <c r="AH162" s="267"/>
      <c r="AI162" s="267"/>
      <c r="AJ162" s="267"/>
      <c r="AK162" s="267"/>
      <c r="AL162" s="267"/>
      <c r="AM162" s="267"/>
      <c r="AN162" s="267"/>
      <c r="AO162" s="267"/>
      <c r="AP162" s="267"/>
      <c r="AQ162" s="267"/>
      <c r="AR162" s="267"/>
      <c r="AS162" s="267"/>
      <c r="AT162" s="267"/>
      <c r="AU162" s="267"/>
      <c r="AV162" s="267"/>
      <c r="AW162" s="267"/>
      <c r="AX162" s="267"/>
      <c r="AY162" s="267"/>
      <c r="AZ162" s="267"/>
      <c r="BA162" s="258">
        <v>0.3</v>
      </c>
      <c r="BB162" s="258"/>
      <c r="BC162" s="258"/>
      <c r="BD162" s="286" t="s">
        <v>713</v>
      </c>
      <c r="BE162" s="289"/>
      <c r="BF162" s="275" t="s">
        <v>254</v>
      </c>
      <c r="BG162" s="256"/>
      <c r="BH162" s="75"/>
      <c r="BI162" s="75"/>
      <c r="BJ162" s="75"/>
      <c r="BK162" s="75"/>
    </row>
    <row r="163" spans="1:63" ht="16" x14ac:dyDescent="0.2">
      <c r="A163" s="276" t="s">
        <v>1207</v>
      </c>
      <c r="B163" s="271" t="s">
        <v>1208</v>
      </c>
      <c r="C163" s="271"/>
      <c r="D163" s="263">
        <v>17.5</v>
      </c>
      <c r="E163" s="257">
        <v>0.5</v>
      </c>
      <c r="F163" s="257"/>
      <c r="G163" s="257"/>
      <c r="H163" s="257">
        <v>6.7</v>
      </c>
      <c r="I163" s="263">
        <v>4</v>
      </c>
      <c r="J163" s="266"/>
      <c r="K163" s="266"/>
      <c r="L163" s="259">
        <v>3</v>
      </c>
      <c r="M163" s="266"/>
      <c r="N163" s="266"/>
      <c r="O163" s="266"/>
      <c r="P163" s="267"/>
      <c r="Q163" s="267"/>
      <c r="R163" s="267"/>
      <c r="S163" s="267"/>
      <c r="T163" s="267"/>
      <c r="U163" s="267"/>
      <c r="V163" s="267"/>
      <c r="W163" s="267"/>
      <c r="X163" s="260"/>
      <c r="Y163" s="267"/>
      <c r="Z163" s="267"/>
      <c r="AA163" s="267"/>
      <c r="AB163" s="267"/>
      <c r="AC163" s="267"/>
      <c r="AD163" s="267"/>
      <c r="AE163" s="267"/>
      <c r="AF163" s="267"/>
      <c r="AG163" s="267"/>
      <c r="AH163" s="267"/>
      <c r="AI163" s="267"/>
      <c r="AJ163" s="267"/>
      <c r="AK163" s="267"/>
      <c r="AL163" s="267"/>
      <c r="AM163" s="267"/>
      <c r="AN163" s="267"/>
      <c r="AO163" s="267"/>
      <c r="AP163" s="267"/>
      <c r="AQ163" s="267"/>
      <c r="AR163" s="267"/>
      <c r="AS163" s="267"/>
      <c r="AT163" s="267"/>
      <c r="AU163" s="267"/>
      <c r="AV163" s="267"/>
      <c r="AW163" s="267"/>
      <c r="AX163" s="267">
        <v>0.6</v>
      </c>
      <c r="AY163" s="267"/>
      <c r="AZ163" s="267"/>
      <c r="BA163" s="281">
        <v>2.7</v>
      </c>
      <c r="BB163" s="281"/>
      <c r="BC163" s="281"/>
      <c r="BD163" s="282" t="s">
        <v>1206</v>
      </c>
      <c r="BE163" s="293"/>
      <c r="BF163" s="275"/>
      <c r="BG163" s="256"/>
      <c r="BH163" s="280"/>
      <c r="BI163" s="280"/>
      <c r="BJ163" s="280"/>
      <c r="BK163" s="280"/>
    </row>
    <row r="164" spans="1:63" ht="16" x14ac:dyDescent="0.2">
      <c r="A164" s="276" t="s">
        <v>1114</v>
      </c>
      <c r="B164" s="271" t="s">
        <v>1210</v>
      </c>
      <c r="C164" s="271"/>
      <c r="D164" s="263">
        <v>0.05</v>
      </c>
      <c r="E164" s="257">
        <v>0.05</v>
      </c>
      <c r="F164" s="257"/>
      <c r="G164" s="257"/>
      <c r="H164" s="257"/>
      <c r="I164" s="258"/>
      <c r="J164" s="266"/>
      <c r="K164" s="266"/>
      <c r="L164" s="259"/>
      <c r="M164" s="266"/>
      <c r="N164" s="266"/>
      <c r="O164" s="266"/>
      <c r="P164" s="267"/>
      <c r="Q164" s="267"/>
      <c r="R164" s="267"/>
      <c r="S164" s="267"/>
      <c r="T164" s="267"/>
      <c r="U164" s="267"/>
      <c r="V164" s="267"/>
      <c r="W164" s="267"/>
      <c r="X164" s="260">
        <v>0</v>
      </c>
      <c r="Y164" s="267"/>
      <c r="Z164" s="267"/>
      <c r="AA164" s="267"/>
      <c r="AB164" s="267"/>
      <c r="AC164" s="267"/>
      <c r="AD164" s="267"/>
      <c r="AE164" s="267"/>
      <c r="AF164" s="267"/>
      <c r="AG164" s="267"/>
      <c r="AH164" s="267"/>
      <c r="AI164" s="267"/>
      <c r="AJ164" s="267"/>
      <c r="AK164" s="267"/>
      <c r="AL164" s="267"/>
      <c r="AM164" s="267"/>
      <c r="AN164" s="267"/>
      <c r="AO164" s="267"/>
      <c r="AP164" s="267"/>
      <c r="AQ164" s="267"/>
      <c r="AR164" s="267"/>
      <c r="AS164" s="267"/>
      <c r="AT164" s="267"/>
      <c r="AU164" s="267"/>
      <c r="AV164" s="267"/>
      <c r="AW164" s="267"/>
      <c r="AX164" s="267"/>
      <c r="AY164" s="267"/>
      <c r="AZ164" s="267"/>
      <c r="BA164" s="258"/>
      <c r="BB164" s="258"/>
      <c r="BC164" s="258"/>
      <c r="BD164" s="274" t="s">
        <v>1209</v>
      </c>
      <c r="BE164" s="287" t="s">
        <v>1211</v>
      </c>
      <c r="BF164" s="296" t="s">
        <v>255</v>
      </c>
      <c r="BG164" s="256"/>
      <c r="BH164" s="75"/>
      <c r="BI164" s="75"/>
      <c r="BJ164" s="75"/>
      <c r="BK164" s="75"/>
    </row>
    <row r="165" spans="1:63" ht="16" x14ac:dyDescent="0.2">
      <c r="A165" s="276" t="s">
        <v>1214</v>
      </c>
      <c r="B165" s="297" t="s">
        <v>1215</v>
      </c>
      <c r="C165" s="297"/>
      <c r="D165" s="263">
        <v>1.2</v>
      </c>
      <c r="E165" s="257">
        <v>0.2</v>
      </c>
      <c r="F165" s="257"/>
      <c r="G165" s="257"/>
      <c r="H165" s="257"/>
      <c r="I165" s="258"/>
      <c r="J165" s="266"/>
      <c r="K165" s="266"/>
      <c r="L165" s="259"/>
      <c r="M165" s="266"/>
      <c r="N165" s="266"/>
      <c r="O165" s="266"/>
      <c r="P165" s="267"/>
      <c r="Q165" s="267"/>
      <c r="R165" s="267"/>
      <c r="S165" s="267"/>
      <c r="T165" s="267"/>
      <c r="U165" s="267"/>
      <c r="V165" s="267"/>
      <c r="W165" s="267"/>
      <c r="X165" s="260">
        <v>0</v>
      </c>
      <c r="Y165" s="267"/>
      <c r="Z165" s="267"/>
      <c r="AA165" s="267"/>
      <c r="AB165" s="267"/>
      <c r="AC165" s="267"/>
      <c r="AD165" s="267"/>
      <c r="AE165" s="267"/>
      <c r="AF165" s="267"/>
      <c r="AG165" s="267"/>
      <c r="AH165" s="267"/>
      <c r="AI165" s="267"/>
      <c r="AJ165" s="267"/>
      <c r="AK165" s="267"/>
      <c r="AL165" s="267"/>
      <c r="AM165" s="267"/>
      <c r="AN165" s="267"/>
      <c r="AO165" s="267"/>
      <c r="AP165" s="267"/>
      <c r="AQ165" s="267"/>
      <c r="AR165" s="267"/>
      <c r="AS165" s="267"/>
      <c r="AT165" s="267"/>
      <c r="AU165" s="267"/>
      <c r="AV165" s="267"/>
      <c r="AW165" s="267"/>
      <c r="AX165" s="267"/>
      <c r="AY165" s="267"/>
      <c r="AZ165" s="267"/>
      <c r="BA165" s="283">
        <v>1</v>
      </c>
      <c r="BB165" s="283"/>
      <c r="BC165" s="283"/>
      <c r="BD165" s="268" t="s">
        <v>1216</v>
      </c>
      <c r="BE165" s="289"/>
      <c r="BF165" s="270" t="s">
        <v>255</v>
      </c>
      <c r="BG165" s="256"/>
      <c r="BH165" s="75"/>
      <c r="BI165" s="75"/>
      <c r="BJ165" s="75"/>
      <c r="BK165" s="75"/>
    </row>
    <row r="166" spans="1:63" ht="16" x14ac:dyDescent="0.2">
      <c r="A166" s="276" t="s">
        <v>1217</v>
      </c>
      <c r="B166" s="281" t="s">
        <v>1218</v>
      </c>
      <c r="C166" s="281"/>
      <c r="D166" s="263">
        <v>1</v>
      </c>
      <c r="E166" s="264">
        <v>0.2</v>
      </c>
      <c r="F166" s="264"/>
      <c r="G166" s="264"/>
      <c r="H166" s="264">
        <v>0.8</v>
      </c>
      <c r="I166" s="298"/>
      <c r="J166" s="299"/>
      <c r="K166" s="299"/>
      <c r="L166" s="300"/>
      <c r="M166" s="301"/>
      <c r="N166" s="301"/>
      <c r="O166" s="301"/>
      <c r="P166" s="301"/>
      <c r="Q166" s="301"/>
      <c r="R166" s="301"/>
      <c r="S166" s="301"/>
      <c r="T166" s="301"/>
      <c r="U166" s="301"/>
      <c r="V166" s="301"/>
      <c r="W166" s="301"/>
      <c r="X166" s="260">
        <v>0</v>
      </c>
      <c r="Y166" s="301"/>
      <c r="Z166" s="301"/>
      <c r="AA166" s="301"/>
      <c r="AB166" s="301"/>
      <c r="AC166" s="301"/>
      <c r="AD166" s="301"/>
      <c r="AE166" s="301"/>
      <c r="AF166" s="301"/>
      <c r="AG166" s="301"/>
      <c r="AH166" s="301"/>
      <c r="AI166" s="301"/>
      <c r="AJ166" s="301"/>
      <c r="AK166" s="301"/>
      <c r="AL166" s="301"/>
      <c r="AM166" s="301"/>
      <c r="AN166" s="301"/>
      <c r="AO166" s="301"/>
      <c r="AP166" s="301"/>
      <c r="AQ166" s="301"/>
      <c r="AR166" s="301"/>
      <c r="AS166" s="301"/>
      <c r="AT166" s="301"/>
      <c r="AU166" s="301"/>
      <c r="AV166" s="301"/>
      <c r="AW166" s="301"/>
      <c r="AX166" s="301"/>
      <c r="AY166" s="301"/>
      <c r="AZ166" s="301"/>
      <c r="BA166" s="298"/>
      <c r="BB166" s="298"/>
      <c r="BC166" s="298"/>
      <c r="BD166" s="302" t="s">
        <v>1216</v>
      </c>
      <c r="BE166" s="303"/>
      <c r="BF166" s="304" t="s">
        <v>255</v>
      </c>
      <c r="BG166" s="305"/>
      <c r="BH166" s="306"/>
      <c r="BI166" s="306"/>
      <c r="BJ166" s="306"/>
      <c r="BK166" s="306"/>
    </row>
    <row r="167" spans="1:63" ht="16" x14ac:dyDescent="0.2">
      <c r="A167" s="276" t="s">
        <v>1002</v>
      </c>
      <c r="B167" s="281" t="s">
        <v>1219</v>
      </c>
      <c r="C167" s="281"/>
      <c r="D167" s="272">
        <v>0.89999999999999991</v>
      </c>
      <c r="E167" s="257">
        <v>0.3</v>
      </c>
      <c r="F167" s="257"/>
      <c r="G167" s="257"/>
      <c r="H167" s="257">
        <v>0.3</v>
      </c>
      <c r="I167" s="258">
        <v>0.3</v>
      </c>
      <c r="J167" s="266"/>
      <c r="K167" s="266"/>
      <c r="L167" s="259"/>
      <c r="M167" s="266"/>
      <c r="N167" s="266"/>
      <c r="O167" s="266"/>
      <c r="P167" s="267"/>
      <c r="Q167" s="267"/>
      <c r="R167" s="267"/>
      <c r="S167" s="267"/>
      <c r="T167" s="267"/>
      <c r="U167" s="267"/>
      <c r="V167" s="267"/>
      <c r="W167" s="267"/>
      <c r="X167" s="260">
        <v>0</v>
      </c>
      <c r="Y167" s="267"/>
      <c r="Z167" s="267"/>
      <c r="AA167" s="267"/>
      <c r="AB167" s="267"/>
      <c r="AC167" s="267"/>
      <c r="AD167" s="267"/>
      <c r="AE167" s="267"/>
      <c r="AF167" s="267"/>
      <c r="AG167" s="267"/>
      <c r="AH167" s="267"/>
      <c r="AI167" s="267"/>
      <c r="AJ167" s="267"/>
      <c r="AK167" s="267"/>
      <c r="AL167" s="267"/>
      <c r="AM167" s="267"/>
      <c r="AN167" s="267"/>
      <c r="AO167" s="267"/>
      <c r="AP167" s="267"/>
      <c r="AQ167" s="267"/>
      <c r="AR167" s="267"/>
      <c r="AS167" s="267"/>
      <c r="AT167" s="267"/>
      <c r="AU167" s="267"/>
      <c r="AV167" s="267"/>
      <c r="AW167" s="267"/>
      <c r="AX167" s="267"/>
      <c r="AY167" s="267"/>
      <c r="AZ167" s="267"/>
      <c r="BA167" s="258"/>
      <c r="BB167" s="258"/>
      <c r="BC167" s="258"/>
      <c r="BD167" s="268" t="s">
        <v>1199</v>
      </c>
      <c r="BE167" s="289"/>
      <c r="BF167" s="288" t="s">
        <v>257</v>
      </c>
      <c r="BG167" s="256"/>
      <c r="BH167" s="75"/>
      <c r="BI167" s="75"/>
      <c r="BJ167" s="75"/>
      <c r="BK167" s="75"/>
    </row>
    <row r="168" spans="1:63" ht="16" x14ac:dyDescent="0.2">
      <c r="A168" s="276" t="s">
        <v>1220</v>
      </c>
      <c r="B168" s="297" t="s">
        <v>1221</v>
      </c>
      <c r="C168" s="297"/>
      <c r="D168" s="307">
        <v>0.27</v>
      </c>
      <c r="E168" s="257">
        <v>0.27</v>
      </c>
      <c r="F168" s="257"/>
      <c r="G168" s="257"/>
      <c r="H168" s="257"/>
      <c r="I168" s="258"/>
      <c r="J168" s="266"/>
      <c r="K168" s="266"/>
      <c r="L168" s="259"/>
      <c r="M168" s="266"/>
      <c r="N168" s="266"/>
      <c r="O168" s="266"/>
      <c r="P168" s="267"/>
      <c r="Q168" s="267"/>
      <c r="R168" s="267"/>
      <c r="S168" s="267"/>
      <c r="T168" s="267"/>
      <c r="U168" s="267"/>
      <c r="V168" s="267"/>
      <c r="W168" s="267"/>
      <c r="X168" s="260">
        <v>0</v>
      </c>
      <c r="Y168" s="267"/>
      <c r="Z168" s="267"/>
      <c r="AA168" s="267"/>
      <c r="AB168" s="267"/>
      <c r="AC168" s="267"/>
      <c r="AD168" s="267"/>
      <c r="AE168" s="267"/>
      <c r="AF168" s="267"/>
      <c r="AG168" s="267"/>
      <c r="AH168" s="267"/>
      <c r="AI168" s="267"/>
      <c r="AJ168" s="267"/>
      <c r="AK168" s="267"/>
      <c r="AL168" s="267"/>
      <c r="AM168" s="267"/>
      <c r="AN168" s="267"/>
      <c r="AO168" s="267"/>
      <c r="AP168" s="267"/>
      <c r="AQ168" s="267"/>
      <c r="AR168" s="267"/>
      <c r="AS168" s="267"/>
      <c r="AT168" s="267"/>
      <c r="AU168" s="267"/>
      <c r="AV168" s="267"/>
      <c r="AW168" s="267"/>
      <c r="AX168" s="267"/>
      <c r="AY168" s="267"/>
      <c r="AZ168" s="267"/>
      <c r="BA168" s="258"/>
      <c r="BB168" s="258"/>
      <c r="BC168" s="258"/>
      <c r="BD168" s="274" t="s">
        <v>1213</v>
      </c>
      <c r="BE168" s="293" t="s">
        <v>1222</v>
      </c>
      <c r="BF168" s="270" t="s">
        <v>261</v>
      </c>
      <c r="BG168" s="256"/>
      <c r="BH168" s="75"/>
      <c r="BI168" s="75"/>
      <c r="BJ168" s="75"/>
      <c r="BK168" s="75"/>
    </row>
    <row r="169" spans="1:63" ht="16" x14ac:dyDescent="0.2">
      <c r="A169" s="276" t="s">
        <v>1223</v>
      </c>
      <c r="B169" s="308" t="s">
        <v>384</v>
      </c>
      <c r="C169" s="308"/>
      <c r="D169" s="307">
        <v>6</v>
      </c>
      <c r="E169" s="264">
        <v>2</v>
      </c>
      <c r="F169" s="264"/>
      <c r="G169" s="264"/>
      <c r="H169" s="309">
        <v>1</v>
      </c>
      <c r="I169" s="294">
        <v>1</v>
      </c>
      <c r="J169" s="266"/>
      <c r="K169" s="266"/>
      <c r="L169" s="259">
        <v>1</v>
      </c>
      <c r="M169" s="266"/>
      <c r="N169" s="266"/>
      <c r="O169" s="266"/>
      <c r="P169" s="267"/>
      <c r="Q169" s="267"/>
      <c r="R169" s="267"/>
      <c r="S169" s="267"/>
      <c r="T169" s="267"/>
      <c r="U169" s="267"/>
      <c r="V169" s="267"/>
      <c r="W169" s="267"/>
      <c r="X169" s="260">
        <v>0</v>
      </c>
      <c r="Y169" s="267"/>
      <c r="Z169" s="267"/>
      <c r="AA169" s="267"/>
      <c r="AB169" s="267"/>
      <c r="AC169" s="267"/>
      <c r="AD169" s="267"/>
      <c r="AE169" s="267"/>
      <c r="AF169" s="267"/>
      <c r="AG169" s="267"/>
      <c r="AH169" s="267"/>
      <c r="AI169" s="267"/>
      <c r="AJ169" s="267"/>
      <c r="AK169" s="267"/>
      <c r="AL169" s="267"/>
      <c r="AM169" s="267"/>
      <c r="AN169" s="267"/>
      <c r="AO169" s="267"/>
      <c r="AP169" s="267"/>
      <c r="AQ169" s="267"/>
      <c r="AR169" s="267"/>
      <c r="AS169" s="267"/>
      <c r="AT169" s="267"/>
      <c r="AU169" s="267"/>
      <c r="AV169" s="267"/>
      <c r="AW169" s="267"/>
      <c r="AX169" s="267"/>
      <c r="AY169" s="295"/>
      <c r="AZ169" s="295"/>
      <c r="BA169" s="290">
        <v>1</v>
      </c>
      <c r="BB169" s="290"/>
      <c r="BC169" s="290"/>
      <c r="BD169" s="268" t="s">
        <v>1195</v>
      </c>
      <c r="BE169" s="287" t="s">
        <v>1224</v>
      </c>
      <c r="BF169" s="288" t="s">
        <v>375</v>
      </c>
      <c r="BG169" s="256"/>
      <c r="BH169" s="75"/>
      <c r="BI169" s="75"/>
      <c r="BJ169" s="75"/>
      <c r="BK169" s="75"/>
    </row>
    <row r="170" spans="1:63" ht="16" x14ac:dyDescent="0.2">
      <c r="A170" s="276" t="s">
        <v>1226</v>
      </c>
      <c r="B170" s="262" t="s">
        <v>1227</v>
      </c>
      <c r="C170" s="262"/>
      <c r="D170" s="307">
        <v>0.28000000000000003</v>
      </c>
      <c r="E170" s="284">
        <v>0.06</v>
      </c>
      <c r="F170" s="284"/>
      <c r="G170" s="284"/>
      <c r="H170" s="264">
        <v>0.12</v>
      </c>
      <c r="I170" s="265">
        <v>0.1</v>
      </c>
      <c r="J170" s="266"/>
      <c r="K170" s="266"/>
      <c r="L170" s="259"/>
      <c r="M170" s="266"/>
      <c r="N170" s="266"/>
      <c r="O170" s="266"/>
      <c r="P170" s="267"/>
      <c r="Q170" s="267"/>
      <c r="R170" s="267"/>
      <c r="S170" s="267"/>
      <c r="T170" s="267"/>
      <c r="U170" s="267"/>
      <c r="V170" s="267"/>
      <c r="W170" s="267"/>
      <c r="X170" s="260">
        <v>0</v>
      </c>
      <c r="Y170" s="267"/>
      <c r="Z170" s="267"/>
      <c r="AA170" s="267"/>
      <c r="AB170" s="267"/>
      <c r="AC170" s="267"/>
      <c r="AD170" s="267"/>
      <c r="AE170" s="267"/>
      <c r="AF170" s="267"/>
      <c r="AG170" s="267"/>
      <c r="AH170" s="267"/>
      <c r="AI170" s="267"/>
      <c r="AJ170" s="267"/>
      <c r="AK170" s="267"/>
      <c r="AL170" s="267"/>
      <c r="AM170" s="267"/>
      <c r="AN170" s="267"/>
      <c r="AO170" s="267"/>
      <c r="AP170" s="267"/>
      <c r="AQ170" s="267"/>
      <c r="AR170" s="267"/>
      <c r="AS170" s="267"/>
      <c r="AT170" s="267"/>
      <c r="AU170" s="267"/>
      <c r="AV170" s="267"/>
      <c r="AW170" s="267"/>
      <c r="AX170" s="267"/>
      <c r="AY170" s="267"/>
      <c r="AZ170" s="267"/>
      <c r="BA170" s="258"/>
      <c r="BB170" s="258"/>
      <c r="BC170" s="258"/>
      <c r="BD170" s="268" t="s">
        <v>1195</v>
      </c>
      <c r="BE170" s="293" t="s">
        <v>1228</v>
      </c>
      <c r="BF170" s="270" t="s">
        <v>419</v>
      </c>
      <c r="BG170" s="256"/>
      <c r="BH170" s="75"/>
      <c r="BI170" s="75"/>
      <c r="BJ170" s="75"/>
      <c r="BK170" s="75"/>
    </row>
    <row r="171" spans="1:63" ht="16" x14ac:dyDescent="0.2">
      <c r="A171" s="276" t="s">
        <v>790</v>
      </c>
      <c r="B171" s="271" t="s">
        <v>452</v>
      </c>
      <c r="C171" s="271"/>
      <c r="D171" s="307">
        <v>25.44</v>
      </c>
      <c r="E171" s="291">
        <v>0.02</v>
      </c>
      <c r="F171" s="291"/>
      <c r="G171" s="291"/>
      <c r="H171" s="291">
        <v>10.66</v>
      </c>
      <c r="I171" s="292">
        <v>8.81</v>
      </c>
      <c r="J171" s="310">
        <v>0</v>
      </c>
      <c r="K171" s="310"/>
      <c r="L171" s="291">
        <v>3.73</v>
      </c>
      <c r="M171" s="310">
        <v>0</v>
      </c>
      <c r="N171" s="310"/>
      <c r="O171" s="310"/>
      <c r="P171" s="310">
        <v>0</v>
      </c>
      <c r="Q171" s="310"/>
      <c r="R171" s="310"/>
      <c r="S171" s="310"/>
      <c r="T171" s="310"/>
      <c r="U171" s="310"/>
      <c r="V171" s="310">
        <v>0</v>
      </c>
      <c r="W171" s="310"/>
      <c r="X171" s="260">
        <v>0</v>
      </c>
      <c r="Y171" s="310">
        <v>0</v>
      </c>
      <c r="Z171" s="310">
        <v>0</v>
      </c>
      <c r="AA171" s="310">
        <v>0</v>
      </c>
      <c r="AB171" s="310">
        <v>0</v>
      </c>
      <c r="AC171" s="310">
        <v>0</v>
      </c>
      <c r="AD171" s="310">
        <v>0</v>
      </c>
      <c r="AE171" s="310">
        <v>0</v>
      </c>
      <c r="AF171" s="310">
        <v>0</v>
      </c>
      <c r="AG171" s="310">
        <v>0</v>
      </c>
      <c r="AH171" s="310">
        <v>0</v>
      </c>
      <c r="AI171" s="310">
        <v>0</v>
      </c>
      <c r="AJ171" s="310"/>
      <c r="AK171" s="310"/>
      <c r="AL171" s="310"/>
      <c r="AM171" s="310">
        <v>0</v>
      </c>
      <c r="AN171" s="310">
        <v>0</v>
      </c>
      <c r="AO171" s="310">
        <v>0</v>
      </c>
      <c r="AP171" s="310">
        <v>0</v>
      </c>
      <c r="AQ171" s="310"/>
      <c r="AR171" s="310"/>
      <c r="AS171" s="310">
        <v>0</v>
      </c>
      <c r="AT171" s="310"/>
      <c r="AU171" s="310"/>
      <c r="AV171" s="310"/>
      <c r="AW171" s="310">
        <v>0</v>
      </c>
      <c r="AX171" s="310">
        <v>0</v>
      </c>
      <c r="AY171" s="310">
        <v>0</v>
      </c>
      <c r="AZ171" s="310"/>
      <c r="BA171" s="292">
        <v>2.2200000000000002</v>
      </c>
      <c r="BB171" s="292"/>
      <c r="BC171" s="292"/>
      <c r="BD171" s="286" t="s">
        <v>713</v>
      </c>
      <c r="BE171" s="293"/>
      <c r="BF171" s="296" t="s">
        <v>453</v>
      </c>
      <c r="BG171" s="256"/>
      <c r="BH171" s="280"/>
      <c r="BI171" s="280"/>
      <c r="BJ171" s="280"/>
      <c r="BK171" s="280"/>
    </row>
    <row r="172" spans="1:63" ht="16" x14ac:dyDescent="0.2">
      <c r="A172" s="276" t="s">
        <v>993</v>
      </c>
      <c r="B172" s="297" t="s">
        <v>1230</v>
      </c>
      <c r="C172" s="297"/>
      <c r="D172" s="263">
        <v>0.48</v>
      </c>
      <c r="E172" s="257">
        <v>0.13</v>
      </c>
      <c r="F172" s="257"/>
      <c r="G172" s="257"/>
      <c r="H172" s="257">
        <v>0.1</v>
      </c>
      <c r="I172" s="258"/>
      <c r="J172" s="266"/>
      <c r="K172" s="266"/>
      <c r="L172" s="259"/>
      <c r="M172" s="266"/>
      <c r="N172" s="266"/>
      <c r="O172" s="266"/>
      <c r="P172" s="267"/>
      <c r="Q172" s="267"/>
      <c r="R172" s="267"/>
      <c r="S172" s="267"/>
      <c r="T172" s="267"/>
      <c r="U172" s="267"/>
      <c r="V172" s="267"/>
      <c r="W172" s="267"/>
      <c r="X172" s="260">
        <v>0</v>
      </c>
      <c r="Y172" s="267"/>
      <c r="Z172" s="267"/>
      <c r="AA172" s="267"/>
      <c r="AB172" s="267"/>
      <c r="AC172" s="267"/>
      <c r="AD172" s="267"/>
      <c r="AE172" s="267"/>
      <c r="AF172" s="267"/>
      <c r="AG172" s="267"/>
      <c r="AH172" s="267"/>
      <c r="AI172" s="267"/>
      <c r="AJ172" s="267"/>
      <c r="AK172" s="267"/>
      <c r="AL172" s="267"/>
      <c r="AM172" s="267"/>
      <c r="AN172" s="267"/>
      <c r="AO172" s="267"/>
      <c r="AP172" s="267"/>
      <c r="AQ172" s="267"/>
      <c r="AR172" s="267"/>
      <c r="AS172" s="267"/>
      <c r="AT172" s="267"/>
      <c r="AU172" s="267"/>
      <c r="AV172" s="267"/>
      <c r="AW172" s="267"/>
      <c r="AX172" s="267"/>
      <c r="AY172" s="267"/>
      <c r="AZ172" s="267"/>
      <c r="BA172" s="258">
        <v>0.25</v>
      </c>
      <c r="BB172" s="258"/>
      <c r="BC172" s="258"/>
      <c r="BD172" s="274" t="s">
        <v>1213</v>
      </c>
      <c r="BE172" s="293" t="s">
        <v>1231</v>
      </c>
      <c r="BF172" s="270" t="s">
        <v>469</v>
      </c>
      <c r="BG172" s="256"/>
      <c r="BH172" s="75"/>
      <c r="BI172" s="75"/>
      <c r="BJ172" s="75"/>
      <c r="BK172" s="75"/>
    </row>
    <row r="173" spans="1:63" ht="48" x14ac:dyDescent="0.2">
      <c r="A173" s="79" t="s">
        <v>660</v>
      </c>
      <c r="B173" s="312" t="s">
        <v>661</v>
      </c>
      <c r="C173" s="312"/>
      <c r="D173" s="88">
        <v>0.99</v>
      </c>
      <c r="E173" s="313">
        <v>0.95</v>
      </c>
      <c r="F173" s="313"/>
      <c r="G173" s="82"/>
      <c r="H173" s="83"/>
      <c r="I173" s="83"/>
      <c r="J173" s="82"/>
      <c r="K173" s="311"/>
      <c r="L173" s="83"/>
      <c r="M173" s="313">
        <v>0.01</v>
      </c>
      <c r="N173" s="311"/>
      <c r="O173" s="311"/>
      <c r="P173" s="311"/>
      <c r="Q173" s="82"/>
      <c r="R173" s="82"/>
      <c r="S173" s="82"/>
      <c r="T173" s="82"/>
      <c r="U173" s="82"/>
      <c r="V173" s="82"/>
      <c r="W173" s="82"/>
      <c r="X173" s="313">
        <v>0.01</v>
      </c>
      <c r="Y173" s="313">
        <v>0.01</v>
      </c>
      <c r="Z173" s="82"/>
      <c r="AA173" s="311"/>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314">
        <v>0.02</v>
      </c>
      <c r="BB173" s="315"/>
      <c r="BC173" s="315"/>
      <c r="BD173" s="316" t="s">
        <v>662</v>
      </c>
      <c r="BE173" s="86"/>
      <c r="BF173" s="87">
        <v>2017</v>
      </c>
      <c r="BG173" s="13" t="s">
        <v>256</v>
      </c>
      <c r="BH173" s="92"/>
      <c r="BI173" s="100"/>
      <c r="BJ173" s="99"/>
      <c r="BK173" s="13"/>
    </row>
    <row r="174" spans="1:63" ht="48" x14ac:dyDescent="0.2">
      <c r="A174" s="79" t="s">
        <v>663</v>
      </c>
      <c r="B174" s="317" t="s">
        <v>664</v>
      </c>
      <c r="C174" s="317"/>
      <c r="D174" s="88">
        <v>0.66</v>
      </c>
      <c r="E174" s="89">
        <v>0.36</v>
      </c>
      <c r="F174" s="89"/>
      <c r="G174" s="82"/>
      <c r="H174" s="89">
        <v>0.2</v>
      </c>
      <c r="I174" s="89">
        <v>0.1</v>
      </c>
      <c r="J174" s="82"/>
      <c r="K174" s="311"/>
      <c r="L174" s="83"/>
      <c r="M174" s="83"/>
      <c r="N174" s="311"/>
      <c r="O174" s="311"/>
      <c r="P174" s="311"/>
      <c r="Q174" s="82"/>
      <c r="R174" s="82"/>
      <c r="S174" s="82"/>
      <c r="T174" s="82"/>
      <c r="U174" s="82"/>
      <c r="V174" s="82"/>
      <c r="W174" s="82"/>
      <c r="X174" s="83"/>
      <c r="Y174" s="82"/>
      <c r="Z174" s="82"/>
      <c r="AA174" s="311"/>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3"/>
      <c r="BB174" s="133"/>
      <c r="BC174" s="133"/>
      <c r="BD174" s="111" t="s">
        <v>665</v>
      </c>
      <c r="BE174" s="86"/>
      <c r="BF174" s="87">
        <v>2017</v>
      </c>
      <c r="BG174" s="13" t="s">
        <v>256</v>
      </c>
      <c r="BH174" s="92"/>
      <c r="BI174" s="100"/>
      <c r="BJ174" s="99"/>
      <c r="BK174" s="13"/>
    </row>
    <row r="175" spans="1:63" ht="32" x14ac:dyDescent="0.2">
      <c r="A175" s="79" t="s">
        <v>470</v>
      </c>
      <c r="B175" s="96" t="s">
        <v>666</v>
      </c>
      <c r="C175" s="96"/>
      <c r="D175" s="81">
        <v>100.8</v>
      </c>
      <c r="E175" s="101">
        <v>5.46</v>
      </c>
      <c r="F175" s="101"/>
      <c r="G175" s="101">
        <v>6</v>
      </c>
      <c r="H175" s="122">
        <v>15.06</v>
      </c>
      <c r="I175" s="82"/>
      <c r="J175" s="101"/>
      <c r="K175" s="311"/>
      <c r="L175" s="122">
        <v>70.66</v>
      </c>
      <c r="M175" s="101">
        <v>1</v>
      </c>
      <c r="N175" s="311"/>
      <c r="O175" s="311"/>
      <c r="P175" s="311"/>
      <c r="Q175" s="101"/>
      <c r="R175" s="101"/>
      <c r="S175" s="101"/>
      <c r="T175" s="101"/>
      <c r="U175" s="101"/>
      <c r="V175" s="101"/>
      <c r="W175" s="101"/>
      <c r="X175" s="101"/>
      <c r="Y175" s="101"/>
      <c r="Z175" s="101"/>
      <c r="AA175" s="311"/>
      <c r="AB175" s="101"/>
      <c r="AC175" s="101"/>
      <c r="AD175" s="101"/>
      <c r="AE175" s="101"/>
      <c r="AF175" s="101"/>
      <c r="AG175" s="101"/>
      <c r="AH175" s="101"/>
      <c r="AI175" s="101"/>
      <c r="AJ175" s="101"/>
      <c r="AK175" s="101"/>
      <c r="AL175" s="101"/>
      <c r="AM175" s="101"/>
      <c r="AN175" s="101"/>
      <c r="AO175" s="101"/>
      <c r="AP175" s="101"/>
      <c r="AQ175" s="101"/>
      <c r="AR175" s="101"/>
      <c r="AS175" s="122">
        <v>0.4</v>
      </c>
      <c r="AT175" s="122"/>
      <c r="AU175" s="82"/>
      <c r="AV175" s="82"/>
      <c r="AW175" s="82"/>
      <c r="AX175" s="82">
        <v>2</v>
      </c>
      <c r="AY175" s="122"/>
      <c r="AZ175" s="122"/>
      <c r="BA175" s="122">
        <v>0.22</v>
      </c>
      <c r="BB175" s="318"/>
      <c r="BC175" s="318"/>
      <c r="BD175" s="85" t="s">
        <v>667</v>
      </c>
      <c r="BE175" s="102"/>
      <c r="BF175" s="103">
        <v>2017</v>
      </c>
      <c r="BG175" s="13" t="s">
        <v>278</v>
      </c>
      <c r="BH175" s="77"/>
      <c r="BI175" s="13"/>
      <c r="BJ175" s="99"/>
      <c r="BK175" s="13"/>
    </row>
    <row r="176" spans="1:63" ht="16" x14ac:dyDescent="0.2">
      <c r="A176" s="79" t="s">
        <v>670</v>
      </c>
      <c r="B176" s="105" t="s">
        <v>554</v>
      </c>
      <c r="C176" s="105"/>
      <c r="D176" s="81">
        <v>1.25</v>
      </c>
      <c r="E176" s="82">
        <v>0.4</v>
      </c>
      <c r="F176" s="82"/>
      <c r="G176" s="82"/>
      <c r="H176" s="82"/>
      <c r="I176" s="82"/>
      <c r="J176" s="82"/>
      <c r="K176" s="311"/>
      <c r="L176" s="82"/>
      <c r="M176" s="82">
        <v>0.5</v>
      </c>
      <c r="N176" s="311"/>
      <c r="O176" s="311"/>
      <c r="P176" s="311"/>
      <c r="Q176" s="81"/>
      <c r="R176" s="81"/>
      <c r="S176" s="81"/>
      <c r="T176" s="81"/>
      <c r="U176" s="81"/>
      <c r="V176" s="81"/>
      <c r="W176" s="81"/>
      <c r="X176" s="81"/>
      <c r="Y176" s="81"/>
      <c r="Z176" s="81"/>
      <c r="AA176" s="31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2">
        <v>0.35</v>
      </c>
      <c r="BB176" s="131"/>
      <c r="BC176" s="131"/>
      <c r="BD176" s="85" t="s">
        <v>671</v>
      </c>
      <c r="BE176" s="106" t="s">
        <v>672</v>
      </c>
      <c r="BF176" s="87">
        <v>2017</v>
      </c>
      <c r="BG176" s="13" t="s">
        <v>254</v>
      </c>
      <c r="BH176" s="77"/>
      <c r="BI176" s="13"/>
      <c r="BJ176" s="99"/>
      <c r="BK176" s="13"/>
    </row>
    <row r="177" spans="1:63" ht="32" x14ac:dyDescent="0.2">
      <c r="A177" s="79" t="s">
        <v>676</v>
      </c>
      <c r="B177" s="96" t="s">
        <v>673</v>
      </c>
      <c r="C177" s="96"/>
      <c r="D177" s="81">
        <v>0.22000000000000003</v>
      </c>
      <c r="E177" s="107">
        <v>0.05</v>
      </c>
      <c r="F177" s="107"/>
      <c r="G177" s="82"/>
      <c r="H177" s="107">
        <v>0.17</v>
      </c>
      <c r="I177" s="82"/>
      <c r="J177" s="82"/>
      <c r="K177" s="311"/>
      <c r="L177" s="82"/>
      <c r="M177" s="82"/>
      <c r="N177" s="311"/>
      <c r="O177" s="311"/>
      <c r="P177" s="311"/>
      <c r="Q177" s="82"/>
      <c r="R177" s="82"/>
      <c r="S177" s="82"/>
      <c r="T177" s="82"/>
      <c r="U177" s="82"/>
      <c r="V177" s="82"/>
      <c r="W177" s="82"/>
      <c r="X177" s="82"/>
      <c r="Y177" s="82"/>
      <c r="Z177" s="82"/>
      <c r="AA177" s="311"/>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131"/>
      <c r="BC177" s="131"/>
      <c r="BD177" s="85" t="s">
        <v>655</v>
      </c>
      <c r="BE177" s="106" t="s">
        <v>677</v>
      </c>
      <c r="BF177" s="98">
        <v>2017</v>
      </c>
      <c r="BG177" s="13" t="s">
        <v>254</v>
      </c>
      <c r="BH177" s="92"/>
      <c r="BI177" s="12"/>
      <c r="BJ177" s="99"/>
      <c r="BK177" s="12"/>
    </row>
    <row r="178" spans="1:63" ht="32" x14ac:dyDescent="0.2">
      <c r="A178" s="79" t="s">
        <v>679</v>
      </c>
      <c r="B178" s="108" t="s">
        <v>680</v>
      </c>
      <c r="C178" s="108"/>
      <c r="D178" s="81">
        <v>16.240000000000002</v>
      </c>
      <c r="E178" s="109">
        <v>0.28000000000000003</v>
      </c>
      <c r="F178" s="109"/>
      <c r="G178" s="83"/>
      <c r="H178" s="109">
        <v>6</v>
      </c>
      <c r="I178" s="109">
        <v>4</v>
      </c>
      <c r="J178" s="82"/>
      <c r="K178" s="311"/>
      <c r="L178" s="83"/>
      <c r="M178" s="83"/>
      <c r="N178" s="311"/>
      <c r="O178" s="311"/>
      <c r="P178" s="311"/>
      <c r="Q178" s="82"/>
      <c r="R178" s="82"/>
      <c r="S178" s="82"/>
      <c r="T178" s="82"/>
      <c r="U178" s="82"/>
      <c r="V178" s="82"/>
      <c r="W178" s="82"/>
      <c r="X178" s="82"/>
      <c r="Y178" s="82"/>
      <c r="Z178" s="82"/>
      <c r="AA178" s="311"/>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110">
        <v>5</v>
      </c>
      <c r="AY178" s="109">
        <v>0.76</v>
      </c>
      <c r="AZ178" s="109"/>
      <c r="BA178" s="107">
        <v>0.2</v>
      </c>
      <c r="BB178" s="135"/>
      <c r="BC178" s="135"/>
      <c r="BD178" s="111" t="s">
        <v>681</v>
      </c>
      <c r="BE178" s="112" t="s">
        <v>682</v>
      </c>
      <c r="BF178" s="91">
        <v>2017</v>
      </c>
      <c r="BG178" s="13" t="s">
        <v>255</v>
      </c>
      <c r="BH178" s="78"/>
      <c r="BI178" s="12"/>
      <c r="BJ178" s="77"/>
      <c r="BK178" s="13"/>
    </row>
    <row r="179" spans="1:63" ht="16" x14ac:dyDescent="0.2">
      <c r="A179" s="79" t="s">
        <v>685</v>
      </c>
      <c r="B179" s="96" t="s">
        <v>686</v>
      </c>
      <c r="C179" s="96"/>
      <c r="D179" s="117">
        <v>1.3</v>
      </c>
      <c r="E179" s="82">
        <v>1.3</v>
      </c>
      <c r="F179" s="82"/>
      <c r="G179" s="82"/>
      <c r="H179" s="84"/>
      <c r="I179" s="84"/>
      <c r="J179" s="84"/>
      <c r="K179" s="311"/>
      <c r="L179" s="84"/>
      <c r="M179" s="84"/>
      <c r="N179" s="311"/>
      <c r="O179" s="311"/>
      <c r="P179" s="311"/>
      <c r="Q179" s="82"/>
      <c r="R179" s="82"/>
      <c r="S179" s="82"/>
      <c r="T179" s="82"/>
      <c r="U179" s="82"/>
      <c r="V179" s="84"/>
      <c r="W179" s="84"/>
      <c r="X179" s="82"/>
      <c r="Y179" s="84"/>
      <c r="Z179" s="84"/>
      <c r="AA179" s="311"/>
      <c r="AB179" s="84"/>
      <c r="AC179" s="84"/>
      <c r="AD179" s="84"/>
      <c r="AE179" s="84"/>
      <c r="AF179" s="82"/>
      <c r="AG179" s="82"/>
      <c r="AH179" s="82"/>
      <c r="AI179" s="82"/>
      <c r="AJ179" s="82"/>
      <c r="AK179" s="82"/>
      <c r="AL179" s="82"/>
      <c r="AM179" s="84"/>
      <c r="AN179" s="84"/>
      <c r="AO179" s="82"/>
      <c r="AP179" s="82"/>
      <c r="AQ179" s="82"/>
      <c r="AR179" s="82"/>
      <c r="AS179" s="84"/>
      <c r="AT179" s="84"/>
      <c r="AU179" s="84"/>
      <c r="AV179" s="84"/>
      <c r="AW179" s="84"/>
      <c r="AX179" s="84"/>
      <c r="AY179" s="84"/>
      <c r="AZ179" s="84"/>
      <c r="BA179" s="84"/>
      <c r="BB179" s="132"/>
      <c r="BC179" s="132"/>
      <c r="BD179" s="85" t="s">
        <v>659</v>
      </c>
      <c r="BE179" s="102" t="s">
        <v>687</v>
      </c>
      <c r="BF179" s="87">
        <v>2017</v>
      </c>
      <c r="BG179" s="115" t="s">
        <v>258</v>
      </c>
      <c r="BH179" s="78"/>
      <c r="BI179" s="12" t="s">
        <v>688</v>
      </c>
      <c r="BJ179" s="113"/>
      <c r="BK179" s="13"/>
    </row>
    <row r="180" spans="1:63" ht="16" x14ac:dyDescent="0.2">
      <c r="A180" s="79" t="s">
        <v>689</v>
      </c>
      <c r="B180" s="96" t="s">
        <v>690</v>
      </c>
      <c r="C180" s="96"/>
      <c r="D180" s="88">
        <v>7.0000000000000007E-2</v>
      </c>
      <c r="E180" s="82">
        <v>7.0000000000000007E-2</v>
      </c>
      <c r="F180" s="82"/>
      <c r="G180" s="83"/>
      <c r="H180" s="82"/>
      <c r="I180" s="84"/>
      <c r="J180" s="84"/>
      <c r="K180" s="311"/>
      <c r="L180" s="84"/>
      <c r="M180" s="82"/>
      <c r="N180" s="311"/>
      <c r="O180" s="311"/>
      <c r="P180" s="311"/>
      <c r="Q180" s="82"/>
      <c r="R180" s="82"/>
      <c r="S180" s="82"/>
      <c r="T180" s="82"/>
      <c r="U180" s="82"/>
      <c r="V180" s="82"/>
      <c r="W180" s="82"/>
      <c r="X180" s="82"/>
      <c r="Y180" s="84"/>
      <c r="Z180" s="84"/>
      <c r="AA180" s="311"/>
      <c r="AB180" s="84"/>
      <c r="AC180" s="84"/>
      <c r="AD180" s="84"/>
      <c r="AE180" s="84"/>
      <c r="AF180" s="84"/>
      <c r="AG180" s="84"/>
      <c r="AH180" s="84"/>
      <c r="AI180" s="84"/>
      <c r="AJ180" s="84"/>
      <c r="AK180" s="84"/>
      <c r="AL180" s="84"/>
      <c r="AM180" s="84"/>
      <c r="AN180" s="84"/>
      <c r="AO180" s="82"/>
      <c r="AP180" s="84"/>
      <c r="AQ180" s="84"/>
      <c r="AR180" s="84"/>
      <c r="AS180" s="84"/>
      <c r="AT180" s="84"/>
      <c r="AU180" s="84"/>
      <c r="AV180" s="84"/>
      <c r="AW180" s="84"/>
      <c r="AX180" s="84"/>
      <c r="AY180" s="84"/>
      <c r="AZ180" s="84"/>
      <c r="BA180" s="82"/>
      <c r="BB180" s="131"/>
      <c r="BC180" s="131"/>
      <c r="BD180" s="85" t="s">
        <v>675</v>
      </c>
      <c r="BE180" s="102" t="s">
        <v>691</v>
      </c>
      <c r="BF180" s="87">
        <v>2017</v>
      </c>
      <c r="BG180" s="115" t="s">
        <v>258</v>
      </c>
      <c r="BH180" s="92"/>
      <c r="BI180" s="12"/>
      <c r="BJ180" s="113"/>
      <c r="BK180" s="13"/>
    </row>
    <row r="181" spans="1:63" ht="16" x14ac:dyDescent="0.2">
      <c r="A181" s="79" t="s">
        <v>692</v>
      </c>
      <c r="B181" s="80" t="s">
        <v>693</v>
      </c>
      <c r="C181" s="80"/>
      <c r="D181" s="81">
        <v>1.2</v>
      </c>
      <c r="E181" s="82">
        <v>1.2</v>
      </c>
      <c r="F181" s="82"/>
      <c r="G181" s="104"/>
      <c r="H181" s="104"/>
      <c r="I181" s="104"/>
      <c r="J181" s="104"/>
      <c r="K181" s="311"/>
      <c r="L181" s="104"/>
      <c r="M181" s="104"/>
      <c r="N181" s="311"/>
      <c r="O181" s="311"/>
      <c r="P181" s="311"/>
      <c r="Q181" s="104"/>
      <c r="R181" s="104"/>
      <c r="S181" s="104"/>
      <c r="T181" s="104"/>
      <c r="U181" s="104"/>
      <c r="V181" s="104"/>
      <c r="W181" s="104"/>
      <c r="X181" s="104"/>
      <c r="Y181" s="104"/>
      <c r="Z181" s="104"/>
      <c r="AA181" s="311"/>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34"/>
      <c r="BC181" s="134"/>
      <c r="BD181" s="85" t="s">
        <v>671</v>
      </c>
      <c r="BE181" s="102"/>
      <c r="BF181" s="87">
        <v>2017</v>
      </c>
      <c r="BG181" s="115" t="s">
        <v>260</v>
      </c>
      <c r="BH181" s="95"/>
      <c r="BI181" s="12"/>
      <c r="BJ181" s="95"/>
      <c r="BK181" s="94"/>
    </row>
    <row r="182" spans="1:63" ht="16" x14ac:dyDescent="0.2">
      <c r="A182" s="79" t="s">
        <v>694</v>
      </c>
      <c r="B182" s="80" t="s">
        <v>695</v>
      </c>
      <c r="C182" s="80"/>
      <c r="D182" s="81">
        <v>0.44</v>
      </c>
      <c r="E182" s="82">
        <v>0.44</v>
      </c>
      <c r="F182" s="82"/>
      <c r="G182" s="82"/>
      <c r="H182" s="82"/>
      <c r="I182" s="82"/>
      <c r="J182" s="82"/>
      <c r="K182" s="311"/>
      <c r="L182" s="82"/>
      <c r="M182" s="82"/>
      <c r="N182" s="311"/>
      <c r="O182" s="311"/>
      <c r="P182" s="311"/>
      <c r="Q182" s="82"/>
      <c r="R182" s="82"/>
      <c r="S182" s="82"/>
      <c r="T182" s="82"/>
      <c r="U182" s="82"/>
      <c r="V182" s="82"/>
      <c r="W182" s="82"/>
      <c r="X182" s="82"/>
      <c r="Y182" s="82"/>
      <c r="Z182" s="82"/>
      <c r="AA182" s="311"/>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131"/>
      <c r="BC182" s="131"/>
      <c r="BD182" s="85" t="s">
        <v>655</v>
      </c>
      <c r="BE182" s="102"/>
      <c r="BF182" s="91">
        <v>2017</v>
      </c>
      <c r="BG182" s="115" t="s">
        <v>260</v>
      </c>
      <c r="BH182" s="77" t="s">
        <v>657</v>
      </c>
      <c r="BI182" s="13"/>
      <c r="BJ182" s="77"/>
      <c r="BK182" s="13"/>
    </row>
    <row r="183" spans="1:63" ht="16" x14ac:dyDescent="0.2">
      <c r="A183" s="79" t="s">
        <v>696</v>
      </c>
      <c r="B183" s="80" t="s">
        <v>697</v>
      </c>
      <c r="C183" s="80"/>
      <c r="D183" s="81">
        <v>0.71</v>
      </c>
      <c r="E183" s="82">
        <v>0.71</v>
      </c>
      <c r="F183" s="82"/>
      <c r="G183" s="82"/>
      <c r="H183" s="82"/>
      <c r="I183" s="82"/>
      <c r="J183" s="82"/>
      <c r="K183" s="311"/>
      <c r="L183" s="82"/>
      <c r="M183" s="82"/>
      <c r="N183" s="311"/>
      <c r="O183" s="311"/>
      <c r="P183" s="311"/>
      <c r="Q183" s="82"/>
      <c r="R183" s="82"/>
      <c r="S183" s="82"/>
      <c r="T183" s="82"/>
      <c r="U183" s="82"/>
      <c r="V183" s="82"/>
      <c r="W183" s="82"/>
      <c r="X183" s="82"/>
      <c r="Y183" s="82"/>
      <c r="Z183" s="82"/>
      <c r="AA183" s="311"/>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131"/>
      <c r="BC183" s="131"/>
      <c r="BD183" s="85" t="s">
        <v>655</v>
      </c>
      <c r="BE183" s="102"/>
      <c r="BF183" s="91">
        <v>2017</v>
      </c>
      <c r="BG183" s="115" t="s">
        <v>260</v>
      </c>
      <c r="BH183" s="77"/>
      <c r="BI183" s="13"/>
      <c r="BJ183" s="77"/>
      <c r="BK183" s="13"/>
    </row>
    <row r="184" spans="1:63" ht="16" x14ac:dyDescent="0.2">
      <c r="A184" s="79" t="s">
        <v>698</v>
      </c>
      <c r="B184" s="80" t="s">
        <v>699</v>
      </c>
      <c r="C184" s="80"/>
      <c r="D184" s="81">
        <v>0.4</v>
      </c>
      <c r="E184" s="82">
        <v>0.4</v>
      </c>
      <c r="F184" s="82"/>
      <c r="G184" s="82"/>
      <c r="H184" s="82"/>
      <c r="I184" s="82"/>
      <c r="J184" s="82"/>
      <c r="K184" s="311"/>
      <c r="L184" s="82"/>
      <c r="M184" s="82"/>
      <c r="N184" s="311"/>
      <c r="O184" s="311"/>
      <c r="P184" s="311"/>
      <c r="Q184" s="82"/>
      <c r="R184" s="82"/>
      <c r="S184" s="82"/>
      <c r="T184" s="82"/>
      <c r="U184" s="82"/>
      <c r="V184" s="82"/>
      <c r="W184" s="82"/>
      <c r="X184" s="82"/>
      <c r="Y184" s="82"/>
      <c r="Z184" s="82"/>
      <c r="AA184" s="311"/>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131"/>
      <c r="BC184" s="131"/>
      <c r="BD184" s="85" t="s">
        <v>655</v>
      </c>
      <c r="BE184" s="102"/>
      <c r="BF184" s="91">
        <v>2017</v>
      </c>
      <c r="BG184" s="115" t="s">
        <v>260</v>
      </c>
      <c r="BH184" s="77"/>
      <c r="BI184" s="13"/>
      <c r="BJ184" s="77"/>
      <c r="BK184" s="13"/>
    </row>
    <row r="185" spans="1:63" ht="16" x14ac:dyDescent="0.2">
      <c r="A185" s="79" t="s">
        <v>700</v>
      </c>
      <c r="B185" s="93" t="s">
        <v>349</v>
      </c>
      <c r="C185" s="93"/>
      <c r="D185" s="88">
        <v>0.15</v>
      </c>
      <c r="E185" s="83">
        <v>0.15</v>
      </c>
      <c r="F185" s="83"/>
      <c r="G185" s="101"/>
      <c r="H185" s="101"/>
      <c r="I185" s="101"/>
      <c r="J185" s="101"/>
      <c r="K185" s="311"/>
      <c r="L185" s="101"/>
      <c r="M185" s="101"/>
      <c r="N185" s="311"/>
      <c r="O185" s="311"/>
      <c r="P185" s="311"/>
      <c r="Q185" s="82"/>
      <c r="R185" s="82"/>
      <c r="S185" s="82"/>
      <c r="T185" s="82"/>
      <c r="U185" s="82"/>
      <c r="V185" s="101"/>
      <c r="W185" s="101"/>
      <c r="X185" s="83"/>
      <c r="Y185" s="101"/>
      <c r="Z185" s="101"/>
      <c r="AA185" s="311"/>
      <c r="AB185" s="101"/>
      <c r="AC185" s="101"/>
      <c r="AD185" s="101"/>
      <c r="AE185" s="101"/>
      <c r="AF185" s="101"/>
      <c r="AG185" s="101"/>
      <c r="AH185" s="101"/>
      <c r="AI185" s="101"/>
      <c r="AJ185" s="101"/>
      <c r="AK185" s="101"/>
      <c r="AL185" s="101"/>
      <c r="AM185" s="101"/>
      <c r="AN185" s="101"/>
      <c r="AO185" s="82"/>
      <c r="AP185" s="101"/>
      <c r="AQ185" s="101"/>
      <c r="AR185" s="101"/>
      <c r="AS185" s="101"/>
      <c r="AT185" s="101"/>
      <c r="AU185" s="101"/>
      <c r="AV185" s="101"/>
      <c r="AW185" s="101"/>
      <c r="AX185" s="83"/>
      <c r="AY185" s="101"/>
      <c r="AZ185" s="101"/>
      <c r="BA185" s="83"/>
      <c r="BB185" s="133"/>
      <c r="BC185" s="133"/>
      <c r="BD185" s="85" t="s">
        <v>701</v>
      </c>
      <c r="BE185" s="102"/>
      <c r="BF185" s="87">
        <v>2017</v>
      </c>
      <c r="BG185" s="115" t="s">
        <v>261</v>
      </c>
      <c r="BH185" s="77"/>
      <c r="BI185" s="12"/>
      <c r="BJ185" s="77"/>
      <c r="BK185" s="13"/>
    </row>
    <row r="186" spans="1:63" ht="16" x14ac:dyDescent="0.2">
      <c r="A186" s="79" t="s">
        <v>703</v>
      </c>
      <c r="B186" s="93" t="s">
        <v>349</v>
      </c>
      <c r="C186" s="93"/>
      <c r="D186" s="81">
        <v>0.15</v>
      </c>
      <c r="E186" s="101">
        <v>0.15</v>
      </c>
      <c r="F186" s="101"/>
      <c r="G186" s="101"/>
      <c r="H186" s="101"/>
      <c r="I186" s="101"/>
      <c r="J186" s="101"/>
      <c r="K186" s="311"/>
      <c r="L186" s="101"/>
      <c r="M186" s="101"/>
      <c r="N186" s="311"/>
      <c r="O186" s="311"/>
      <c r="P186" s="311"/>
      <c r="Q186" s="82"/>
      <c r="R186" s="82"/>
      <c r="S186" s="82"/>
      <c r="T186" s="82"/>
      <c r="U186" s="82"/>
      <c r="V186" s="101"/>
      <c r="W186" s="101"/>
      <c r="X186" s="101"/>
      <c r="Y186" s="101"/>
      <c r="Z186" s="101"/>
      <c r="AA186" s="311"/>
      <c r="AB186" s="101"/>
      <c r="AC186" s="101"/>
      <c r="AD186" s="101"/>
      <c r="AE186" s="101"/>
      <c r="AF186" s="101"/>
      <c r="AG186" s="101"/>
      <c r="AH186" s="101"/>
      <c r="AI186" s="101"/>
      <c r="AJ186" s="101"/>
      <c r="AK186" s="101"/>
      <c r="AL186" s="101"/>
      <c r="AM186" s="101"/>
      <c r="AN186" s="101"/>
      <c r="AO186" s="82"/>
      <c r="AP186" s="101"/>
      <c r="AQ186" s="101"/>
      <c r="AR186" s="101"/>
      <c r="AS186" s="101"/>
      <c r="AT186" s="101"/>
      <c r="AU186" s="101"/>
      <c r="AV186" s="101"/>
      <c r="AW186" s="101"/>
      <c r="AX186" s="101"/>
      <c r="AY186" s="101"/>
      <c r="AZ186" s="101"/>
      <c r="BA186" s="101"/>
      <c r="BB186" s="137"/>
      <c r="BC186" s="137"/>
      <c r="BD186" s="85" t="s">
        <v>704</v>
      </c>
      <c r="BE186" s="102" t="s">
        <v>705</v>
      </c>
      <c r="BF186" s="91">
        <v>2017</v>
      </c>
      <c r="BG186" s="115" t="s">
        <v>261</v>
      </c>
      <c r="BH186" s="77"/>
      <c r="BI186" s="12" t="s">
        <v>706</v>
      </c>
      <c r="BJ186" s="77"/>
      <c r="BK186" s="13"/>
    </row>
    <row r="187" spans="1:63" ht="16" x14ac:dyDescent="0.2">
      <c r="A187" s="79" t="s">
        <v>707</v>
      </c>
      <c r="B187" s="118" t="s">
        <v>708</v>
      </c>
      <c r="C187" s="129"/>
      <c r="D187" s="119">
        <v>4.0199999999999996</v>
      </c>
      <c r="E187" s="119">
        <v>2.83</v>
      </c>
      <c r="F187" s="119"/>
      <c r="G187" s="119"/>
      <c r="H187" s="119"/>
      <c r="I187" s="81"/>
      <c r="J187" s="81"/>
      <c r="K187" s="311"/>
      <c r="L187" s="81">
        <v>0.87</v>
      </c>
      <c r="M187" s="81">
        <v>0.32</v>
      </c>
      <c r="N187" s="311"/>
      <c r="O187" s="311"/>
      <c r="P187" s="311"/>
      <c r="Q187" s="81"/>
      <c r="R187" s="81"/>
      <c r="S187" s="81"/>
      <c r="T187" s="81"/>
      <c r="U187" s="81"/>
      <c r="V187" s="81"/>
      <c r="W187" s="81"/>
      <c r="X187" s="81"/>
      <c r="Y187" s="81"/>
      <c r="Z187" s="81"/>
      <c r="AA187" s="31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136"/>
      <c r="BC187" s="136"/>
      <c r="BD187" s="85" t="s">
        <v>675</v>
      </c>
      <c r="BE187" s="102"/>
      <c r="BF187" s="91">
        <v>2017</v>
      </c>
      <c r="BG187" s="13" t="s">
        <v>483</v>
      </c>
      <c r="BH187" s="77"/>
      <c r="BI187" s="13"/>
      <c r="BJ187" s="77"/>
      <c r="BK187" s="13"/>
    </row>
    <row r="188" spans="1:63" ht="16" x14ac:dyDescent="0.2">
      <c r="A188" s="79" t="s">
        <v>712</v>
      </c>
      <c r="B188" s="93" t="s">
        <v>709</v>
      </c>
      <c r="C188" s="93"/>
      <c r="D188" s="81">
        <v>0.8</v>
      </c>
      <c r="E188" s="120">
        <v>0.1</v>
      </c>
      <c r="F188" s="120"/>
      <c r="G188" s="120"/>
      <c r="H188" s="120">
        <v>0.2</v>
      </c>
      <c r="I188" s="120"/>
      <c r="J188" s="120"/>
      <c r="K188" s="311"/>
      <c r="L188" s="120">
        <v>0.1</v>
      </c>
      <c r="M188" s="120"/>
      <c r="N188" s="311"/>
      <c r="O188" s="311"/>
      <c r="P188" s="311"/>
      <c r="Q188" s="82"/>
      <c r="R188" s="82"/>
      <c r="S188" s="82"/>
      <c r="T188" s="82"/>
      <c r="U188" s="82"/>
      <c r="V188" s="120"/>
      <c r="W188" s="120"/>
      <c r="X188" s="120"/>
      <c r="Y188" s="120"/>
      <c r="Z188" s="120"/>
      <c r="AA188" s="311"/>
      <c r="AB188" s="120"/>
      <c r="AC188" s="120"/>
      <c r="AD188" s="120"/>
      <c r="AE188" s="120"/>
      <c r="AF188" s="120"/>
      <c r="AG188" s="120"/>
      <c r="AH188" s="120"/>
      <c r="AI188" s="120"/>
      <c r="AJ188" s="120"/>
      <c r="AK188" s="120"/>
      <c r="AL188" s="120"/>
      <c r="AM188" s="120"/>
      <c r="AN188" s="120"/>
      <c r="AO188" s="82"/>
      <c r="AP188" s="120"/>
      <c r="AQ188" s="120"/>
      <c r="AR188" s="120"/>
      <c r="AS188" s="120"/>
      <c r="AT188" s="120"/>
      <c r="AU188" s="120"/>
      <c r="AV188" s="120"/>
      <c r="AW188" s="120"/>
      <c r="AX188" s="120"/>
      <c r="AY188" s="120"/>
      <c r="AZ188" s="120"/>
      <c r="BA188" s="120">
        <v>0.4</v>
      </c>
      <c r="BB188" s="138"/>
      <c r="BC188" s="138"/>
      <c r="BD188" s="85" t="s">
        <v>713</v>
      </c>
      <c r="BE188" s="97"/>
      <c r="BF188" s="87">
        <v>2017</v>
      </c>
      <c r="BG188" s="115" t="s">
        <v>485</v>
      </c>
      <c r="BH188" s="77"/>
      <c r="BI188" s="12"/>
      <c r="BJ188" s="77"/>
      <c r="BK188" s="13"/>
    </row>
    <row r="189" spans="1:63" ht="48" x14ac:dyDescent="0.2">
      <c r="A189" s="79" t="s">
        <v>714</v>
      </c>
      <c r="B189" s="114" t="s">
        <v>715</v>
      </c>
      <c r="C189" s="114"/>
      <c r="D189" s="81">
        <v>2.65</v>
      </c>
      <c r="E189" s="82">
        <v>2.65</v>
      </c>
      <c r="F189" s="82"/>
      <c r="G189" s="76"/>
      <c r="H189" s="76"/>
      <c r="I189" s="76"/>
      <c r="J189" s="76"/>
      <c r="K189" s="311"/>
      <c r="L189" s="76"/>
      <c r="M189" s="76"/>
      <c r="N189" s="311"/>
      <c r="O189" s="311"/>
      <c r="P189" s="311"/>
      <c r="Q189" s="76"/>
      <c r="R189" s="76"/>
      <c r="S189" s="76"/>
      <c r="T189" s="76"/>
      <c r="U189" s="76"/>
      <c r="V189" s="76"/>
      <c r="W189" s="76"/>
      <c r="X189" s="76"/>
      <c r="Y189" s="76"/>
      <c r="Z189" s="76"/>
      <c r="AA189" s="311"/>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130"/>
      <c r="BC189" s="130"/>
      <c r="BD189" s="85" t="s">
        <v>710</v>
      </c>
      <c r="BE189" s="86" t="s">
        <v>716</v>
      </c>
      <c r="BF189" s="103">
        <v>2017</v>
      </c>
      <c r="BG189" s="13" t="s">
        <v>355</v>
      </c>
      <c r="BH189" s="92"/>
      <c r="BI189" s="12"/>
      <c r="BJ189" s="92"/>
      <c r="BK189" s="13"/>
    </row>
    <row r="190" spans="1:63" ht="32" x14ac:dyDescent="0.2">
      <c r="A190" s="79" t="s">
        <v>717</v>
      </c>
      <c r="B190" s="114" t="s">
        <v>718</v>
      </c>
      <c r="C190" s="114"/>
      <c r="D190" s="81">
        <v>1.62</v>
      </c>
      <c r="E190" s="82">
        <v>1.62</v>
      </c>
      <c r="F190" s="82"/>
      <c r="G190" s="76"/>
      <c r="H190" s="76"/>
      <c r="I190" s="76"/>
      <c r="J190" s="76"/>
      <c r="K190" s="311"/>
      <c r="L190" s="76"/>
      <c r="M190" s="76"/>
      <c r="N190" s="311"/>
      <c r="O190" s="311"/>
      <c r="P190" s="311"/>
      <c r="Q190" s="76"/>
      <c r="R190" s="76"/>
      <c r="S190" s="76"/>
      <c r="T190" s="76"/>
      <c r="U190" s="76"/>
      <c r="V190" s="76"/>
      <c r="W190" s="76"/>
      <c r="X190" s="76"/>
      <c r="Y190" s="76"/>
      <c r="Z190" s="76"/>
      <c r="AA190" s="311"/>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130"/>
      <c r="BC190" s="130"/>
      <c r="BD190" s="85" t="s">
        <v>710</v>
      </c>
      <c r="BE190" s="86" t="s">
        <v>719</v>
      </c>
      <c r="BF190" s="103">
        <v>2017</v>
      </c>
      <c r="BG190" s="13" t="s">
        <v>355</v>
      </c>
      <c r="BH190" s="92"/>
      <c r="BI190" s="12"/>
      <c r="BJ190" s="92"/>
      <c r="BK190" s="13"/>
    </row>
    <row r="191" spans="1:63" ht="16" x14ac:dyDescent="0.2">
      <c r="A191" s="79" t="s">
        <v>720</v>
      </c>
      <c r="B191" s="114" t="s">
        <v>252</v>
      </c>
      <c r="C191" s="114"/>
      <c r="D191" s="81">
        <v>4</v>
      </c>
      <c r="E191" s="82">
        <v>3.52</v>
      </c>
      <c r="F191" s="82"/>
      <c r="G191" s="82"/>
      <c r="H191" s="82"/>
      <c r="I191" s="76"/>
      <c r="J191" s="76"/>
      <c r="K191" s="311"/>
      <c r="L191" s="76"/>
      <c r="M191" s="76"/>
      <c r="N191" s="311"/>
      <c r="O191" s="311"/>
      <c r="P191" s="311"/>
      <c r="Q191" s="76"/>
      <c r="R191" s="76"/>
      <c r="S191" s="76"/>
      <c r="T191" s="76"/>
      <c r="U191" s="76"/>
      <c r="V191" s="76"/>
      <c r="W191" s="76"/>
      <c r="X191" s="76"/>
      <c r="Y191" s="76"/>
      <c r="Z191" s="76"/>
      <c r="AA191" s="311"/>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101">
        <v>0.48</v>
      </c>
      <c r="BB191" s="137"/>
      <c r="BC191" s="137"/>
      <c r="BD191" s="85" t="s">
        <v>671</v>
      </c>
      <c r="BE191" s="102" t="s">
        <v>721</v>
      </c>
      <c r="BF191" s="103">
        <v>2017</v>
      </c>
      <c r="BG191" s="13" t="s">
        <v>355</v>
      </c>
      <c r="BH191" s="92"/>
      <c r="BI191" s="12"/>
      <c r="BJ191" s="92"/>
      <c r="BK191" s="13"/>
    </row>
    <row r="192" spans="1:63" ht="48" x14ac:dyDescent="0.2">
      <c r="A192" s="79" t="s">
        <v>722</v>
      </c>
      <c r="B192" s="114" t="s">
        <v>723</v>
      </c>
      <c r="C192" s="114"/>
      <c r="D192" s="81">
        <v>1.05</v>
      </c>
      <c r="E192" s="101">
        <v>0.79</v>
      </c>
      <c r="F192" s="101"/>
      <c r="G192" s="101"/>
      <c r="H192" s="101"/>
      <c r="I192" s="101"/>
      <c r="J192" s="101"/>
      <c r="K192" s="311"/>
      <c r="L192" s="101"/>
      <c r="M192" s="101"/>
      <c r="N192" s="311"/>
      <c r="O192" s="311"/>
      <c r="P192" s="311"/>
      <c r="Q192" s="101"/>
      <c r="R192" s="101"/>
      <c r="S192" s="101"/>
      <c r="T192" s="101"/>
      <c r="U192" s="101"/>
      <c r="V192" s="101"/>
      <c r="W192" s="101"/>
      <c r="X192" s="101">
        <v>0</v>
      </c>
      <c r="Y192" s="101"/>
      <c r="Z192" s="101"/>
      <c r="AA192" s="31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v>0.26</v>
      </c>
      <c r="BB192" s="137"/>
      <c r="BC192" s="137"/>
      <c r="BD192" s="85" t="s">
        <v>671</v>
      </c>
      <c r="BE192" s="86" t="s">
        <v>724</v>
      </c>
      <c r="BF192" s="87">
        <v>2017</v>
      </c>
      <c r="BG192" s="13" t="s">
        <v>355</v>
      </c>
      <c r="BH192" s="92" t="s">
        <v>657</v>
      </c>
      <c r="BI192" s="12" t="s">
        <v>725</v>
      </c>
      <c r="BJ192" s="92"/>
      <c r="BK192" s="13"/>
    </row>
    <row r="193" spans="1:63" ht="32" x14ac:dyDescent="0.2">
      <c r="A193" s="79" t="s">
        <v>726</v>
      </c>
      <c r="B193" s="114" t="s">
        <v>727</v>
      </c>
      <c r="C193" s="114"/>
      <c r="D193" s="81">
        <v>5.15</v>
      </c>
      <c r="E193" s="101">
        <v>0.16</v>
      </c>
      <c r="F193" s="101"/>
      <c r="G193" s="101"/>
      <c r="H193" s="101">
        <v>0.16</v>
      </c>
      <c r="I193" s="101"/>
      <c r="J193" s="101"/>
      <c r="K193" s="311"/>
      <c r="L193" s="101">
        <v>4.54</v>
      </c>
      <c r="M193" s="101">
        <v>0.06</v>
      </c>
      <c r="N193" s="311"/>
      <c r="O193" s="311"/>
      <c r="P193" s="311"/>
      <c r="Q193" s="101"/>
      <c r="R193" s="101"/>
      <c r="S193" s="101"/>
      <c r="T193" s="101"/>
      <c r="U193" s="101"/>
      <c r="V193" s="101"/>
      <c r="W193" s="101"/>
      <c r="X193" s="101">
        <v>0.03</v>
      </c>
      <c r="Y193" s="101">
        <v>0.03</v>
      </c>
      <c r="Z193" s="101"/>
      <c r="AA193" s="311"/>
      <c r="AB193" s="101"/>
      <c r="AC193" s="101"/>
      <c r="AD193" s="101"/>
      <c r="AE193" s="101"/>
      <c r="AF193" s="101"/>
      <c r="AG193" s="101"/>
      <c r="AH193" s="101"/>
      <c r="AI193" s="101"/>
      <c r="AJ193" s="101"/>
      <c r="AK193" s="101"/>
      <c r="AL193" s="101"/>
      <c r="AM193" s="101"/>
      <c r="AN193" s="101"/>
      <c r="AO193" s="101"/>
      <c r="AP193" s="101"/>
      <c r="AQ193" s="101"/>
      <c r="AR193" s="101"/>
      <c r="AS193" s="101">
        <v>0.2</v>
      </c>
      <c r="AT193" s="101"/>
      <c r="AU193" s="101"/>
      <c r="AV193" s="101"/>
      <c r="AW193" s="101"/>
      <c r="AX193" s="101"/>
      <c r="AY193" s="101"/>
      <c r="AZ193" s="101"/>
      <c r="BA193" s="101"/>
      <c r="BB193" s="137"/>
      <c r="BC193" s="137"/>
      <c r="BD193" s="85" t="s">
        <v>659</v>
      </c>
      <c r="BE193" s="86" t="s">
        <v>728</v>
      </c>
      <c r="BF193" s="87">
        <v>2017</v>
      </c>
      <c r="BG193" s="13" t="s">
        <v>355</v>
      </c>
      <c r="BH193" s="92" t="s">
        <v>657</v>
      </c>
      <c r="BI193" s="12" t="s">
        <v>729</v>
      </c>
      <c r="BJ193" s="92"/>
      <c r="BK193" s="13"/>
    </row>
    <row r="194" spans="1:63" ht="16" x14ac:dyDescent="0.2">
      <c r="A194" s="79" t="s">
        <v>730</v>
      </c>
      <c r="B194" s="114" t="s">
        <v>731</v>
      </c>
      <c r="C194" s="114"/>
      <c r="D194" s="81">
        <v>0.65999999999999992</v>
      </c>
      <c r="E194" s="82">
        <v>0.5</v>
      </c>
      <c r="F194" s="82"/>
      <c r="G194" s="82"/>
      <c r="H194" s="82"/>
      <c r="I194" s="82"/>
      <c r="J194" s="82"/>
      <c r="K194" s="311"/>
      <c r="L194" s="82"/>
      <c r="M194" s="82">
        <v>0.1</v>
      </c>
      <c r="N194" s="311"/>
      <c r="O194" s="311"/>
      <c r="P194" s="311"/>
      <c r="Q194" s="82"/>
      <c r="R194" s="82"/>
      <c r="S194" s="82"/>
      <c r="T194" s="82"/>
      <c r="U194" s="82"/>
      <c r="V194" s="101"/>
      <c r="W194" s="101"/>
      <c r="X194" s="101">
        <v>0.06</v>
      </c>
      <c r="Y194" s="101">
        <v>0.03</v>
      </c>
      <c r="Z194" s="101">
        <v>0.03</v>
      </c>
      <c r="AA194" s="311"/>
      <c r="AB194" s="101"/>
      <c r="AC194" s="101"/>
      <c r="AD194" s="101"/>
      <c r="AE194" s="101"/>
      <c r="AF194" s="101"/>
      <c r="AG194" s="101"/>
      <c r="AH194" s="101"/>
      <c r="AI194" s="101"/>
      <c r="AJ194" s="101"/>
      <c r="AK194" s="101"/>
      <c r="AL194" s="101"/>
      <c r="AM194" s="101"/>
      <c r="AN194" s="101"/>
      <c r="AO194" s="82"/>
      <c r="AP194" s="101"/>
      <c r="AQ194" s="101"/>
      <c r="AR194" s="101"/>
      <c r="AS194" s="101"/>
      <c r="AT194" s="101"/>
      <c r="AU194" s="101"/>
      <c r="AV194" s="101"/>
      <c r="AW194" s="101"/>
      <c r="AX194" s="101"/>
      <c r="AY194" s="101"/>
      <c r="AZ194" s="101"/>
      <c r="BA194" s="101"/>
      <c r="BB194" s="137"/>
      <c r="BC194" s="137"/>
      <c r="BD194" s="85" t="s">
        <v>659</v>
      </c>
      <c r="BE194" s="102" t="s">
        <v>732</v>
      </c>
      <c r="BF194" s="103">
        <v>2017</v>
      </c>
      <c r="BG194" s="13" t="s">
        <v>355</v>
      </c>
      <c r="BH194" s="92"/>
      <c r="BI194" s="12"/>
      <c r="BJ194" s="92"/>
      <c r="BK194" s="13"/>
    </row>
    <row r="195" spans="1:63" ht="16" x14ac:dyDescent="0.2">
      <c r="A195" s="79" t="s">
        <v>733</v>
      </c>
      <c r="B195" s="114" t="s">
        <v>734</v>
      </c>
      <c r="C195" s="114"/>
      <c r="D195" s="81">
        <v>0.33</v>
      </c>
      <c r="E195" s="82">
        <v>0.05</v>
      </c>
      <c r="F195" s="82"/>
      <c r="G195" s="82"/>
      <c r="H195" s="82">
        <v>0.02</v>
      </c>
      <c r="I195" s="82"/>
      <c r="J195" s="82"/>
      <c r="K195" s="311"/>
      <c r="L195" s="82"/>
      <c r="M195" s="82">
        <v>0.24</v>
      </c>
      <c r="N195" s="311"/>
      <c r="O195" s="311"/>
      <c r="P195" s="311"/>
      <c r="Q195" s="82"/>
      <c r="R195" s="82"/>
      <c r="S195" s="82"/>
      <c r="T195" s="82"/>
      <c r="U195" s="82"/>
      <c r="V195" s="101"/>
      <c r="W195" s="101"/>
      <c r="X195" s="101">
        <v>0</v>
      </c>
      <c r="Y195" s="101"/>
      <c r="Z195" s="101"/>
      <c r="AA195" s="311"/>
      <c r="AB195" s="101"/>
      <c r="AC195" s="101"/>
      <c r="AD195" s="101"/>
      <c r="AE195" s="101"/>
      <c r="AF195" s="101"/>
      <c r="AG195" s="101"/>
      <c r="AH195" s="101"/>
      <c r="AI195" s="101"/>
      <c r="AJ195" s="101"/>
      <c r="AK195" s="101"/>
      <c r="AL195" s="101"/>
      <c r="AM195" s="101">
        <v>0.02</v>
      </c>
      <c r="AN195" s="101"/>
      <c r="AO195" s="82"/>
      <c r="AP195" s="101"/>
      <c r="AQ195" s="101"/>
      <c r="AR195" s="101"/>
      <c r="AS195" s="101"/>
      <c r="AT195" s="101"/>
      <c r="AU195" s="101"/>
      <c r="AV195" s="101"/>
      <c r="AW195" s="101"/>
      <c r="AX195" s="101"/>
      <c r="AY195" s="101"/>
      <c r="AZ195" s="101"/>
      <c r="BA195" s="101"/>
      <c r="BB195" s="137"/>
      <c r="BC195" s="137"/>
      <c r="BD195" s="85" t="s">
        <v>659</v>
      </c>
      <c r="BE195" s="102" t="s">
        <v>735</v>
      </c>
      <c r="BF195" s="103">
        <v>2017</v>
      </c>
      <c r="BG195" s="13" t="s">
        <v>355</v>
      </c>
      <c r="BH195" s="92"/>
      <c r="BI195" s="12"/>
      <c r="BJ195" s="92"/>
      <c r="BK195" s="13"/>
    </row>
    <row r="196" spans="1:63" ht="16" x14ac:dyDescent="0.2">
      <c r="A196" s="79" t="s">
        <v>736</v>
      </c>
      <c r="B196" s="114" t="s">
        <v>252</v>
      </c>
      <c r="C196" s="114"/>
      <c r="D196" s="81">
        <v>1.26</v>
      </c>
      <c r="E196" s="82">
        <v>0.28000000000000003</v>
      </c>
      <c r="F196" s="82"/>
      <c r="G196" s="82"/>
      <c r="H196" s="82">
        <v>0.95</v>
      </c>
      <c r="I196" s="101"/>
      <c r="J196" s="101"/>
      <c r="K196" s="311"/>
      <c r="L196" s="101"/>
      <c r="M196" s="101"/>
      <c r="N196" s="311"/>
      <c r="O196" s="311"/>
      <c r="P196" s="311"/>
      <c r="Q196" s="101"/>
      <c r="R196" s="101"/>
      <c r="S196" s="101"/>
      <c r="T196" s="101"/>
      <c r="U196" s="101"/>
      <c r="V196" s="101"/>
      <c r="W196" s="101"/>
      <c r="X196" s="101">
        <v>0</v>
      </c>
      <c r="Y196" s="101"/>
      <c r="Z196" s="101"/>
      <c r="AA196" s="311"/>
      <c r="AB196" s="101"/>
      <c r="AC196" s="101"/>
      <c r="AD196" s="101"/>
      <c r="AE196" s="101">
        <v>0.05</v>
      </c>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v>0.03</v>
      </c>
      <c r="BB196" s="137"/>
      <c r="BC196" s="137"/>
      <c r="BD196" s="85" t="s">
        <v>704</v>
      </c>
      <c r="BE196" s="102" t="s">
        <v>737</v>
      </c>
      <c r="BF196" s="103">
        <v>2017</v>
      </c>
      <c r="BG196" s="13" t="s">
        <v>355</v>
      </c>
      <c r="BH196" s="92"/>
      <c r="BI196" s="12"/>
      <c r="BJ196" s="92"/>
      <c r="BK196" s="13"/>
    </row>
    <row r="197" spans="1:63" ht="32" x14ac:dyDescent="0.2">
      <c r="A197" s="79" t="s">
        <v>738</v>
      </c>
      <c r="B197" s="114" t="s">
        <v>739</v>
      </c>
      <c r="C197" s="114"/>
      <c r="D197" s="101">
        <v>3</v>
      </c>
      <c r="E197" s="82">
        <v>1</v>
      </c>
      <c r="F197" s="82"/>
      <c r="G197" s="82"/>
      <c r="H197" s="82">
        <v>2</v>
      </c>
      <c r="I197" s="101"/>
      <c r="J197" s="101"/>
      <c r="K197" s="311"/>
      <c r="L197" s="101"/>
      <c r="M197" s="101"/>
      <c r="N197" s="311"/>
      <c r="O197" s="311"/>
      <c r="P197" s="311"/>
      <c r="Q197" s="101"/>
      <c r="R197" s="101"/>
      <c r="S197" s="101"/>
      <c r="T197" s="101"/>
      <c r="U197" s="101"/>
      <c r="V197" s="101"/>
      <c r="W197" s="101"/>
      <c r="X197" s="101"/>
      <c r="Y197" s="101"/>
      <c r="Z197" s="101"/>
      <c r="AA197" s="31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37"/>
      <c r="BC197" s="137"/>
      <c r="BD197" s="90" t="s">
        <v>702</v>
      </c>
      <c r="BE197" s="102" t="s">
        <v>740</v>
      </c>
      <c r="BF197" s="103">
        <v>2017</v>
      </c>
      <c r="BG197" s="13" t="s">
        <v>355</v>
      </c>
      <c r="BH197" s="92"/>
      <c r="BI197" s="12"/>
      <c r="BJ197" s="92"/>
      <c r="BK197" s="13"/>
    </row>
    <row r="198" spans="1:63" ht="16" x14ac:dyDescent="0.2">
      <c r="A198" s="79" t="s">
        <v>741</v>
      </c>
      <c r="B198" s="114" t="s">
        <v>252</v>
      </c>
      <c r="C198" s="114"/>
      <c r="D198" s="101">
        <v>1</v>
      </c>
      <c r="E198" s="82">
        <v>0.5</v>
      </c>
      <c r="F198" s="82"/>
      <c r="G198" s="82"/>
      <c r="H198" s="82"/>
      <c r="I198" s="82"/>
      <c r="J198" s="82"/>
      <c r="K198" s="311"/>
      <c r="L198" s="82"/>
      <c r="M198" s="82">
        <v>0.2</v>
      </c>
      <c r="N198" s="311"/>
      <c r="O198" s="311"/>
      <c r="P198" s="311"/>
      <c r="Q198" s="101"/>
      <c r="R198" s="101"/>
      <c r="S198" s="101"/>
      <c r="T198" s="101"/>
      <c r="U198" s="101"/>
      <c r="V198" s="101"/>
      <c r="W198" s="101"/>
      <c r="X198" s="101"/>
      <c r="Y198" s="101"/>
      <c r="Z198" s="101"/>
      <c r="AA198" s="31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v>0.3</v>
      </c>
      <c r="BB198" s="137"/>
      <c r="BC198" s="137"/>
      <c r="BD198" s="90" t="s">
        <v>675</v>
      </c>
      <c r="BE198" s="102"/>
      <c r="BF198" s="103">
        <v>2017</v>
      </c>
      <c r="BG198" s="13" t="s">
        <v>355</v>
      </c>
      <c r="BH198" s="92"/>
      <c r="BI198" s="12"/>
      <c r="BJ198" s="92"/>
      <c r="BK198" s="13"/>
    </row>
    <row r="199" spans="1:63" ht="16" x14ac:dyDescent="0.2">
      <c r="A199" s="79" t="s">
        <v>742</v>
      </c>
      <c r="B199" s="114" t="s">
        <v>743</v>
      </c>
      <c r="C199" s="114"/>
      <c r="D199" s="101">
        <v>0.1</v>
      </c>
      <c r="E199" s="82">
        <v>0.1</v>
      </c>
      <c r="F199" s="82"/>
      <c r="G199" s="82"/>
      <c r="H199" s="82"/>
      <c r="I199" s="82"/>
      <c r="J199" s="82"/>
      <c r="K199" s="311"/>
      <c r="L199" s="82"/>
      <c r="M199" s="82"/>
      <c r="N199" s="311"/>
      <c r="O199" s="311"/>
      <c r="P199" s="311"/>
      <c r="Q199" s="101"/>
      <c r="R199" s="101"/>
      <c r="S199" s="101"/>
      <c r="T199" s="101"/>
      <c r="U199" s="101"/>
      <c r="V199" s="101"/>
      <c r="W199" s="101"/>
      <c r="X199" s="101"/>
      <c r="Y199" s="101"/>
      <c r="Z199" s="101"/>
      <c r="AA199" s="31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37"/>
      <c r="BC199" s="137"/>
      <c r="BD199" s="90" t="s">
        <v>675</v>
      </c>
      <c r="BE199" s="121" t="s">
        <v>744</v>
      </c>
      <c r="BF199" s="103">
        <v>2017</v>
      </c>
      <c r="BG199" s="13" t="s">
        <v>355</v>
      </c>
      <c r="BH199" s="92"/>
      <c r="BI199" s="12"/>
      <c r="BJ199" s="92"/>
      <c r="BK199" s="13"/>
    </row>
    <row r="200" spans="1:63" ht="32" x14ac:dyDescent="0.2">
      <c r="A200" s="79" t="s">
        <v>745</v>
      </c>
      <c r="B200" s="114" t="s">
        <v>746</v>
      </c>
      <c r="C200" s="114"/>
      <c r="D200" s="81">
        <v>1.1400000000000001</v>
      </c>
      <c r="E200" s="82">
        <v>1.1400000000000001</v>
      </c>
      <c r="F200" s="82"/>
      <c r="G200" s="82"/>
      <c r="H200" s="82"/>
      <c r="I200" s="101"/>
      <c r="J200" s="101"/>
      <c r="K200" s="311"/>
      <c r="L200" s="101"/>
      <c r="M200" s="101"/>
      <c r="N200" s="311"/>
      <c r="O200" s="311"/>
      <c r="P200" s="311"/>
      <c r="Q200" s="101"/>
      <c r="R200" s="101"/>
      <c r="S200" s="101"/>
      <c r="T200" s="101"/>
      <c r="U200" s="101"/>
      <c r="V200" s="101"/>
      <c r="W200" s="101"/>
      <c r="X200" s="101"/>
      <c r="Y200" s="101"/>
      <c r="Z200" s="101"/>
      <c r="AA200" s="31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37"/>
      <c r="BC200" s="137"/>
      <c r="BD200" s="85" t="s">
        <v>701</v>
      </c>
      <c r="BE200" s="102" t="s">
        <v>747</v>
      </c>
      <c r="BF200" s="103">
        <v>2017</v>
      </c>
      <c r="BG200" s="13" t="s">
        <v>355</v>
      </c>
      <c r="BH200" s="92"/>
      <c r="BI200" s="12"/>
      <c r="BJ200" s="92"/>
      <c r="BK200" s="13"/>
    </row>
    <row r="201" spans="1:63" ht="16" x14ac:dyDescent="0.2">
      <c r="A201" s="79" t="s">
        <v>748</v>
      </c>
      <c r="B201" s="114" t="s">
        <v>252</v>
      </c>
      <c r="C201" s="114"/>
      <c r="D201" s="81">
        <v>1.42</v>
      </c>
      <c r="E201" s="82">
        <v>7.0000000000000007E-2</v>
      </c>
      <c r="F201" s="82"/>
      <c r="G201" s="82"/>
      <c r="H201" s="82">
        <v>1.25</v>
      </c>
      <c r="I201" s="82"/>
      <c r="J201" s="82"/>
      <c r="K201" s="311"/>
      <c r="L201" s="82"/>
      <c r="M201" s="82">
        <v>0.03</v>
      </c>
      <c r="N201" s="311"/>
      <c r="O201" s="311"/>
      <c r="P201" s="311"/>
      <c r="Q201" s="101"/>
      <c r="R201" s="101"/>
      <c r="S201" s="101"/>
      <c r="T201" s="101"/>
      <c r="U201" s="101"/>
      <c r="V201" s="101"/>
      <c r="W201" s="101"/>
      <c r="X201" s="101">
        <v>7.0000000000000007E-2</v>
      </c>
      <c r="Y201" s="101"/>
      <c r="Z201" s="101"/>
      <c r="AA201" s="311"/>
      <c r="AB201" s="101"/>
      <c r="AC201" s="101"/>
      <c r="AD201" s="101"/>
      <c r="AE201" s="101"/>
      <c r="AF201" s="101">
        <v>7.0000000000000007E-2</v>
      </c>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37"/>
      <c r="BC201" s="137"/>
      <c r="BD201" s="85" t="s">
        <v>749</v>
      </c>
      <c r="BE201" s="102" t="s">
        <v>750</v>
      </c>
      <c r="BF201" s="103">
        <v>2017</v>
      </c>
      <c r="BG201" s="13" t="s">
        <v>355</v>
      </c>
      <c r="BH201" s="92"/>
      <c r="BI201" s="12"/>
      <c r="BJ201" s="92"/>
      <c r="BK201" s="13"/>
    </row>
    <row r="202" spans="1:63" ht="16" x14ac:dyDescent="0.2">
      <c r="A202" s="79" t="s">
        <v>751</v>
      </c>
      <c r="B202" s="114" t="s">
        <v>752</v>
      </c>
      <c r="C202" s="114"/>
      <c r="D202" s="81">
        <v>0.22</v>
      </c>
      <c r="E202" s="82">
        <v>0.22</v>
      </c>
      <c r="F202" s="82"/>
      <c r="G202" s="82"/>
      <c r="H202" s="82"/>
      <c r="I202" s="101"/>
      <c r="J202" s="101"/>
      <c r="K202" s="311"/>
      <c r="L202" s="101"/>
      <c r="M202" s="101"/>
      <c r="N202" s="311"/>
      <c r="O202" s="311"/>
      <c r="P202" s="311"/>
      <c r="Q202" s="82"/>
      <c r="R202" s="82"/>
      <c r="S202" s="82"/>
      <c r="T202" s="82"/>
      <c r="U202" s="82"/>
      <c r="V202" s="101"/>
      <c r="W202" s="101"/>
      <c r="X202" s="101">
        <v>0</v>
      </c>
      <c r="Y202" s="101"/>
      <c r="Z202" s="101"/>
      <c r="AA202" s="311"/>
      <c r="AB202" s="101"/>
      <c r="AC202" s="101"/>
      <c r="AD202" s="101"/>
      <c r="AE202" s="101"/>
      <c r="AF202" s="101"/>
      <c r="AG202" s="101"/>
      <c r="AH202" s="101"/>
      <c r="AI202" s="101"/>
      <c r="AJ202" s="101"/>
      <c r="AK202" s="101"/>
      <c r="AL202" s="101"/>
      <c r="AM202" s="101"/>
      <c r="AN202" s="101"/>
      <c r="AO202" s="82"/>
      <c r="AP202" s="101"/>
      <c r="AQ202" s="101"/>
      <c r="AR202" s="101"/>
      <c r="AS202" s="101"/>
      <c r="AT202" s="101"/>
      <c r="AU202" s="101"/>
      <c r="AV202" s="101"/>
      <c r="AW202" s="101"/>
      <c r="AX202" s="101"/>
      <c r="AY202" s="82"/>
      <c r="AZ202" s="82"/>
      <c r="BA202" s="82"/>
      <c r="BB202" s="131"/>
      <c r="BC202" s="131"/>
      <c r="BD202" s="85" t="s">
        <v>753</v>
      </c>
      <c r="BE202" s="102" t="s">
        <v>754</v>
      </c>
      <c r="BF202" s="103">
        <v>2017</v>
      </c>
      <c r="BG202" s="13" t="s">
        <v>355</v>
      </c>
      <c r="BH202" s="92"/>
      <c r="BI202" s="12" t="s">
        <v>755</v>
      </c>
      <c r="BJ202" s="77"/>
      <c r="BK202" s="13"/>
    </row>
    <row r="203" spans="1:63" ht="16" x14ac:dyDescent="0.2">
      <c r="A203" s="79" t="s">
        <v>756</v>
      </c>
      <c r="B203" s="114" t="s">
        <v>252</v>
      </c>
      <c r="C203" s="114"/>
      <c r="D203" s="81">
        <v>1.31</v>
      </c>
      <c r="E203" s="82">
        <v>0.04</v>
      </c>
      <c r="F203" s="82"/>
      <c r="G203" s="82"/>
      <c r="H203" s="82">
        <v>0.47</v>
      </c>
      <c r="I203" s="101"/>
      <c r="J203" s="101"/>
      <c r="K203" s="311"/>
      <c r="L203" s="101">
        <v>0.02</v>
      </c>
      <c r="M203" s="101">
        <v>0.73</v>
      </c>
      <c r="N203" s="311"/>
      <c r="O203" s="311"/>
      <c r="P203" s="311"/>
      <c r="Q203" s="82"/>
      <c r="R203" s="82"/>
      <c r="S203" s="82"/>
      <c r="T203" s="82"/>
      <c r="U203" s="82"/>
      <c r="V203" s="101"/>
      <c r="W203" s="101"/>
      <c r="X203" s="101"/>
      <c r="Y203" s="101"/>
      <c r="Z203" s="101"/>
      <c r="AA203" s="311"/>
      <c r="AB203" s="101"/>
      <c r="AC203" s="101"/>
      <c r="AD203" s="101"/>
      <c r="AE203" s="101"/>
      <c r="AF203" s="101"/>
      <c r="AG203" s="101"/>
      <c r="AH203" s="101"/>
      <c r="AI203" s="101"/>
      <c r="AJ203" s="101"/>
      <c r="AK203" s="101"/>
      <c r="AL203" s="101"/>
      <c r="AM203" s="101"/>
      <c r="AN203" s="101"/>
      <c r="AO203" s="82"/>
      <c r="AP203" s="101"/>
      <c r="AQ203" s="101"/>
      <c r="AR203" s="101"/>
      <c r="AS203" s="101"/>
      <c r="AT203" s="101"/>
      <c r="AU203" s="101"/>
      <c r="AV203" s="101"/>
      <c r="AW203" s="101"/>
      <c r="AX203" s="101"/>
      <c r="AY203" s="82"/>
      <c r="AZ203" s="82"/>
      <c r="BA203" s="82">
        <v>0.05</v>
      </c>
      <c r="BB203" s="131"/>
      <c r="BC203" s="131"/>
      <c r="BD203" s="85" t="s">
        <v>753</v>
      </c>
      <c r="BE203" s="102" t="s">
        <v>757</v>
      </c>
      <c r="BF203" s="103">
        <v>2017</v>
      </c>
      <c r="BG203" s="13" t="s">
        <v>355</v>
      </c>
      <c r="BH203" s="92"/>
      <c r="BI203" s="12"/>
      <c r="BJ203" s="77"/>
      <c r="BK203" s="13"/>
    </row>
    <row r="204" spans="1:63" ht="16" x14ac:dyDescent="0.2">
      <c r="A204" s="79" t="s">
        <v>758</v>
      </c>
      <c r="B204" s="114" t="s">
        <v>252</v>
      </c>
      <c r="C204" s="114"/>
      <c r="D204" s="101">
        <v>1.92</v>
      </c>
      <c r="E204" s="82">
        <v>0.5</v>
      </c>
      <c r="F204" s="82"/>
      <c r="G204" s="82"/>
      <c r="H204" s="82">
        <v>1</v>
      </c>
      <c r="I204" s="82">
        <v>0.42</v>
      </c>
      <c r="J204" s="82"/>
      <c r="K204" s="311"/>
      <c r="L204" s="82"/>
      <c r="M204" s="82"/>
      <c r="N204" s="311"/>
      <c r="O204" s="311"/>
      <c r="P204" s="311"/>
      <c r="Q204" s="82"/>
      <c r="R204" s="82"/>
      <c r="S204" s="82"/>
      <c r="T204" s="82"/>
      <c r="U204" s="82"/>
      <c r="V204" s="101"/>
      <c r="W204" s="101"/>
      <c r="X204" s="101"/>
      <c r="Y204" s="101"/>
      <c r="Z204" s="101"/>
      <c r="AA204" s="311"/>
      <c r="AB204" s="101"/>
      <c r="AC204" s="101"/>
      <c r="AD204" s="101"/>
      <c r="AE204" s="101"/>
      <c r="AF204" s="101"/>
      <c r="AG204" s="101"/>
      <c r="AH204" s="101"/>
      <c r="AI204" s="101"/>
      <c r="AJ204" s="101"/>
      <c r="AK204" s="101"/>
      <c r="AL204" s="101"/>
      <c r="AM204" s="101"/>
      <c r="AN204" s="101"/>
      <c r="AO204" s="82"/>
      <c r="AP204" s="101"/>
      <c r="AQ204" s="101"/>
      <c r="AR204" s="101"/>
      <c r="AS204" s="101"/>
      <c r="AT204" s="101"/>
      <c r="AU204" s="101"/>
      <c r="AV204" s="101"/>
      <c r="AW204" s="101"/>
      <c r="AX204" s="101"/>
      <c r="AY204" s="101"/>
      <c r="AZ204" s="101"/>
      <c r="BA204" s="101"/>
      <c r="BB204" s="137"/>
      <c r="BC204" s="137"/>
      <c r="BD204" s="90" t="s">
        <v>539</v>
      </c>
      <c r="BE204" s="102"/>
      <c r="BF204" s="103">
        <v>2017</v>
      </c>
      <c r="BG204" s="13" t="s">
        <v>355</v>
      </c>
      <c r="BH204" s="92"/>
      <c r="BI204" s="12"/>
      <c r="BJ204" s="77"/>
      <c r="BK204" s="13"/>
    </row>
    <row r="205" spans="1:63" ht="16" x14ac:dyDescent="0.2">
      <c r="A205" s="79" t="s">
        <v>760</v>
      </c>
      <c r="B205" s="96" t="s">
        <v>410</v>
      </c>
      <c r="C205" s="96"/>
      <c r="D205" s="88">
        <v>2</v>
      </c>
      <c r="E205" s="83">
        <v>0.5</v>
      </c>
      <c r="F205" s="83"/>
      <c r="G205" s="101"/>
      <c r="H205" s="83">
        <v>0.56000000000000005</v>
      </c>
      <c r="I205" s="101">
        <v>0.44</v>
      </c>
      <c r="J205" s="101"/>
      <c r="K205" s="311"/>
      <c r="L205" s="101">
        <v>0.5</v>
      </c>
      <c r="M205" s="101"/>
      <c r="N205" s="311"/>
      <c r="O205" s="311"/>
      <c r="P205" s="311"/>
      <c r="Q205" s="82"/>
      <c r="R205" s="82"/>
      <c r="S205" s="82"/>
      <c r="T205" s="82"/>
      <c r="U205" s="82"/>
      <c r="V205" s="101"/>
      <c r="W205" s="101"/>
      <c r="X205" s="101"/>
      <c r="Y205" s="101"/>
      <c r="Z205" s="101"/>
      <c r="AA205" s="311"/>
      <c r="AB205" s="101"/>
      <c r="AC205" s="101"/>
      <c r="AD205" s="101"/>
      <c r="AE205" s="101"/>
      <c r="AF205" s="101"/>
      <c r="AG205" s="101"/>
      <c r="AH205" s="101"/>
      <c r="AI205" s="101"/>
      <c r="AJ205" s="101"/>
      <c r="AK205" s="101"/>
      <c r="AL205" s="101"/>
      <c r="AM205" s="101"/>
      <c r="AN205" s="101"/>
      <c r="AO205" s="82"/>
      <c r="AP205" s="101"/>
      <c r="AQ205" s="101"/>
      <c r="AR205" s="101"/>
      <c r="AS205" s="101"/>
      <c r="AT205" s="101"/>
      <c r="AU205" s="101"/>
      <c r="AV205" s="101"/>
      <c r="AW205" s="101"/>
      <c r="AX205" s="101"/>
      <c r="AY205" s="101"/>
      <c r="AZ205" s="101"/>
      <c r="BA205" s="101"/>
      <c r="BB205" s="137"/>
      <c r="BC205" s="137"/>
      <c r="BD205" s="85" t="s">
        <v>713</v>
      </c>
      <c r="BE205" s="97"/>
      <c r="BF205" s="87">
        <v>2017</v>
      </c>
      <c r="BG205" s="13" t="s">
        <v>411</v>
      </c>
      <c r="BH205" s="92"/>
      <c r="BI205" s="12"/>
      <c r="BJ205" s="77"/>
      <c r="BK205" s="13"/>
    </row>
    <row r="206" spans="1:63" ht="16" x14ac:dyDescent="0.2">
      <c r="A206" s="79" t="s">
        <v>763</v>
      </c>
      <c r="B206" s="96" t="s">
        <v>764</v>
      </c>
      <c r="C206" s="96"/>
      <c r="D206" s="88">
        <v>0.2</v>
      </c>
      <c r="E206" s="83">
        <v>0.2</v>
      </c>
      <c r="F206" s="83"/>
      <c r="G206" s="101"/>
      <c r="H206" s="101"/>
      <c r="I206" s="101"/>
      <c r="J206" s="101"/>
      <c r="K206" s="311"/>
      <c r="L206" s="83"/>
      <c r="M206" s="83"/>
      <c r="N206" s="311"/>
      <c r="O206" s="311"/>
      <c r="P206" s="311"/>
      <c r="Q206" s="82"/>
      <c r="R206" s="82"/>
      <c r="S206" s="82"/>
      <c r="T206" s="82"/>
      <c r="U206" s="82"/>
      <c r="V206" s="101"/>
      <c r="W206" s="101"/>
      <c r="X206" s="101"/>
      <c r="Y206" s="101"/>
      <c r="Z206" s="101"/>
      <c r="AA206" s="311"/>
      <c r="AB206" s="101"/>
      <c r="AC206" s="101"/>
      <c r="AD206" s="101"/>
      <c r="AE206" s="101"/>
      <c r="AF206" s="101"/>
      <c r="AG206" s="101"/>
      <c r="AH206" s="101"/>
      <c r="AI206" s="101"/>
      <c r="AJ206" s="101"/>
      <c r="AK206" s="101"/>
      <c r="AL206" s="101"/>
      <c r="AM206" s="101"/>
      <c r="AN206" s="101"/>
      <c r="AO206" s="82"/>
      <c r="AP206" s="101"/>
      <c r="AQ206" s="101"/>
      <c r="AR206" s="101"/>
      <c r="AS206" s="101"/>
      <c r="AT206" s="101"/>
      <c r="AU206" s="101"/>
      <c r="AV206" s="101"/>
      <c r="AW206" s="101"/>
      <c r="AX206" s="101"/>
      <c r="AY206" s="101"/>
      <c r="AZ206" s="101"/>
      <c r="BA206" s="83"/>
      <c r="BB206" s="133"/>
      <c r="BC206" s="133"/>
      <c r="BD206" s="85" t="s">
        <v>659</v>
      </c>
      <c r="BE206" s="97"/>
      <c r="BF206" s="98">
        <v>2017</v>
      </c>
      <c r="BG206" s="13" t="s">
        <v>419</v>
      </c>
      <c r="BH206" s="92"/>
      <c r="BI206" s="12"/>
      <c r="BJ206" s="77"/>
      <c r="BK206" s="13"/>
    </row>
    <row r="207" spans="1:63" ht="16" x14ac:dyDescent="0.2">
      <c r="A207" s="79" t="s">
        <v>767</v>
      </c>
      <c r="B207" s="80" t="s">
        <v>768</v>
      </c>
      <c r="C207" s="80"/>
      <c r="D207" s="88">
        <v>0.15</v>
      </c>
      <c r="E207" s="101">
        <v>0.15</v>
      </c>
      <c r="F207" s="101"/>
      <c r="G207" s="101"/>
      <c r="H207" s="101"/>
      <c r="I207" s="101"/>
      <c r="J207" s="101"/>
      <c r="K207" s="311"/>
      <c r="L207" s="101"/>
      <c r="M207" s="101"/>
      <c r="N207" s="311"/>
      <c r="O207" s="311"/>
      <c r="P207" s="311"/>
      <c r="Q207" s="82"/>
      <c r="R207" s="82"/>
      <c r="S207" s="82"/>
      <c r="T207" s="82"/>
      <c r="U207" s="82"/>
      <c r="V207" s="101"/>
      <c r="W207" s="101"/>
      <c r="X207" s="101"/>
      <c r="Y207" s="101"/>
      <c r="Z207" s="101"/>
      <c r="AA207" s="311"/>
      <c r="AB207" s="101"/>
      <c r="AC207" s="101"/>
      <c r="AD207" s="101"/>
      <c r="AE207" s="101"/>
      <c r="AF207" s="101"/>
      <c r="AG207" s="101"/>
      <c r="AH207" s="101"/>
      <c r="AI207" s="101"/>
      <c r="AJ207" s="101"/>
      <c r="AK207" s="101"/>
      <c r="AL207" s="101"/>
      <c r="AM207" s="101"/>
      <c r="AN207" s="101"/>
      <c r="AO207" s="82"/>
      <c r="AP207" s="101"/>
      <c r="AQ207" s="101"/>
      <c r="AR207" s="101"/>
      <c r="AS207" s="101"/>
      <c r="AT207" s="101"/>
      <c r="AU207" s="101"/>
      <c r="AV207" s="101"/>
      <c r="AW207" s="101"/>
      <c r="AX207" s="101"/>
      <c r="AY207" s="101"/>
      <c r="AZ207" s="101"/>
      <c r="BA207" s="101"/>
      <c r="BB207" s="137"/>
      <c r="BC207" s="137"/>
      <c r="BD207" s="85" t="s">
        <v>701</v>
      </c>
      <c r="BE207" s="86" t="s">
        <v>769</v>
      </c>
      <c r="BF207" s="87">
        <v>2017</v>
      </c>
      <c r="BG207" s="13" t="s">
        <v>439</v>
      </c>
      <c r="BH207" s="92" t="s">
        <v>657</v>
      </c>
      <c r="BI207" s="100" t="s">
        <v>770</v>
      </c>
      <c r="BJ207" s="77"/>
      <c r="BK207" s="13"/>
    </row>
    <row r="208" spans="1:63" ht="16" x14ac:dyDescent="0.2">
      <c r="A208" s="79" t="s">
        <v>771</v>
      </c>
      <c r="B208" s="80" t="s">
        <v>772</v>
      </c>
      <c r="C208" s="80"/>
      <c r="D208" s="88">
        <v>0.51</v>
      </c>
      <c r="E208" s="101">
        <v>0.51</v>
      </c>
      <c r="F208" s="101"/>
      <c r="G208" s="101"/>
      <c r="H208" s="101"/>
      <c r="I208" s="101"/>
      <c r="J208" s="101"/>
      <c r="K208" s="311"/>
      <c r="L208" s="101"/>
      <c r="M208" s="101"/>
      <c r="N208" s="311"/>
      <c r="O208" s="311"/>
      <c r="P208" s="311"/>
      <c r="Q208" s="82"/>
      <c r="R208" s="82"/>
      <c r="S208" s="82"/>
      <c r="T208" s="82"/>
      <c r="U208" s="82"/>
      <c r="V208" s="101"/>
      <c r="W208" s="101"/>
      <c r="X208" s="101"/>
      <c r="Y208" s="101"/>
      <c r="Z208" s="101"/>
      <c r="AA208" s="311"/>
      <c r="AB208" s="101"/>
      <c r="AC208" s="101"/>
      <c r="AD208" s="101"/>
      <c r="AE208" s="101"/>
      <c r="AF208" s="101"/>
      <c r="AG208" s="101"/>
      <c r="AH208" s="101"/>
      <c r="AI208" s="101"/>
      <c r="AJ208" s="101"/>
      <c r="AK208" s="101"/>
      <c r="AL208" s="101"/>
      <c r="AM208" s="101"/>
      <c r="AN208" s="101"/>
      <c r="AO208" s="82"/>
      <c r="AP208" s="101"/>
      <c r="AQ208" s="101"/>
      <c r="AR208" s="101"/>
      <c r="AS208" s="101"/>
      <c r="AT208" s="101"/>
      <c r="AU208" s="101"/>
      <c r="AV208" s="101"/>
      <c r="AW208" s="101"/>
      <c r="AX208" s="101"/>
      <c r="AY208" s="101"/>
      <c r="AZ208" s="101"/>
      <c r="BA208" s="101"/>
      <c r="BB208" s="137"/>
      <c r="BC208" s="137"/>
      <c r="BD208" s="85" t="s">
        <v>773</v>
      </c>
      <c r="BE208" s="86" t="s">
        <v>774</v>
      </c>
      <c r="BF208" s="87">
        <v>2017</v>
      </c>
      <c r="BG208" s="13" t="s">
        <v>439</v>
      </c>
      <c r="BH208" s="92"/>
      <c r="BI208" s="100" t="s">
        <v>775</v>
      </c>
      <c r="BJ208" s="77"/>
      <c r="BK208" s="13"/>
    </row>
    <row r="209" spans="1:63" ht="16" x14ac:dyDescent="0.2">
      <c r="A209" s="79" t="s">
        <v>776</v>
      </c>
      <c r="B209" s="105" t="s">
        <v>777</v>
      </c>
      <c r="C209" s="105"/>
      <c r="D209" s="101">
        <v>0.21</v>
      </c>
      <c r="E209" s="101">
        <v>0.21</v>
      </c>
      <c r="F209" s="101"/>
      <c r="G209" s="101"/>
      <c r="H209" s="101"/>
      <c r="I209" s="101"/>
      <c r="J209" s="101"/>
      <c r="K209" s="311"/>
      <c r="L209" s="101"/>
      <c r="M209" s="101"/>
      <c r="N209" s="311"/>
      <c r="O209" s="311"/>
      <c r="P209" s="311"/>
      <c r="Q209" s="82"/>
      <c r="R209" s="82"/>
      <c r="S209" s="82"/>
      <c r="T209" s="82"/>
      <c r="U209" s="82"/>
      <c r="V209" s="101"/>
      <c r="W209" s="101"/>
      <c r="X209" s="101"/>
      <c r="Y209" s="101"/>
      <c r="Z209" s="101"/>
      <c r="AA209" s="311"/>
      <c r="AB209" s="101"/>
      <c r="AC209" s="101"/>
      <c r="AD209" s="101"/>
      <c r="AE209" s="101"/>
      <c r="AF209" s="101"/>
      <c r="AG209" s="101"/>
      <c r="AH209" s="101"/>
      <c r="AI209" s="101"/>
      <c r="AJ209" s="101"/>
      <c r="AK209" s="101"/>
      <c r="AL209" s="101"/>
      <c r="AM209" s="101"/>
      <c r="AN209" s="101"/>
      <c r="AO209" s="82"/>
      <c r="AP209" s="101"/>
      <c r="AQ209" s="101"/>
      <c r="AR209" s="101"/>
      <c r="AS209" s="101"/>
      <c r="AT209" s="101"/>
      <c r="AU209" s="101"/>
      <c r="AV209" s="101"/>
      <c r="AW209" s="101"/>
      <c r="AX209" s="101"/>
      <c r="AY209" s="101"/>
      <c r="AZ209" s="101"/>
      <c r="BA209" s="101"/>
      <c r="BB209" s="137"/>
      <c r="BC209" s="137"/>
      <c r="BD209" s="90" t="s">
        <v>702</v>
      </c>
      <c r="BE209" s="116" t="s">
        <v>778</v>
      </c>
      <c r="BF209" s="91">
        <v>2017</v>
      </c>
      <c r="BG209" s="13" t="s">
        <v>439</v>
      </c>
      <c r="BH209" s="92"/>
      <c r="BI209" s="100"/>
      <c r="BJ209" s="77"/>
      <c r="BK209" s="13"/>
    </row>
    <row r="210" spans="1:63" ht="16" x14ac:dyDescent="0.2">
      <c r="A210" s="79" t="s">
        <v>508</v>
      </c>
      <c r="B210" s="80" t="s">
        <v>779</v>
      </c>
      <c r="C210" s="80"/>
      <c r="D210" s="81">
        <v>20</v>
      </c>
      <c r="E210" s="82">
        <v>2</v>
      </c>
      <c r="F210" s="82"/>
      <c r="G210" s="82"/>
      <c r="H210" s="82">
        <v>12</v>
      </c>
      <c r="I210" s="82"/>
      <c r="J210" s="82"/>
      <c r="K210" s="311"/>
      <c r="L210" s="82">
        <v>6</v>
      </c>
      <c r="M210" s="124"/>
      <c r="N210" s="311"/>
      <c r="O210" s="311"/>
      <c r="P210" s="311"/>
      <c r="Q210" s="82"/>
      <c r="R210" s="82"/>
      <c r="S210" s="82"/>
      <c r="T210" s="82"/>
      <c r="U210" s="82"/>
      <c r="V210" s="82"/>
      <c r="W210" s="82"/>
      <c r="X210" s="82"/>
      <c r="Y210" s="82"/>
      <c r="Z210" s="82"/>
      <c r="AA210" s="311"/>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131"/>
      <c r="BC210" s="131"/>
      <c r="BD210" s="85" t="s">
        <v>749</v>
      </c>
      <c r="BE210" s="125"/>
      <c r="BF210" s="98">
        <v>2017</v>
      </c>
      <c r="BG210" s="13" t="s">
        <v>290</v>
      </c>
      <c r="BH210" s="92"/>
      <c r="BI210" s="12"/>
      <c r="BJ210" s="99"/>
      <c r="BK210" s="12"/>
    </row>
    <row r="211" spans="1:63" ht="16" x14ac:dyDescent="0.2">
      <c r="A211" s="79" t="s">
        <v>467</v>
      </c>
      <c r="B211" s="80" t="s">
        <v>780</v>
      </c>
      <c r="C211" s="80"/>
      <c r="D211" s="81">
        <v>0.8</v>
      </c>
      <c r="E211" s="83">
        <v>0.8</v>
      </c>
      <c r="F211" s="83"/>
      <c r="G211" s="81"/>
      <c r="H211" s="81"/>
      <c r="I211" s="81"/>
      <c r="J211" s="81"/>
      <c r="K211" s="311"/>
      <c r="L211" s="81"/>
      <c r="M211" s="81"/>
      <c r="N211" s="311"/>
      <c r="O211" s="311"/>
      <c r="P211" s="311"/>
      <c r="Q211" s="81"/>
      <c r="R211" s="81"/>
      <c r="S211" s="81"/>
      <c r="T211" s="81"/>
      <c r="U211" s="81"/>
      <c r="V211" s="81"/>
      <c r="W211" s="81"/>
      <c r="X211" s="81"/>
      <c r="Y211" s="81"/>
      <c r="Z211" s="81"/>
      <c r="AA211" s="31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136"/>
      <c r="BC211" s="136"/>
      <c r="BD211" s="85" t="s">
        <v>671</v>
      </c>
      <c r="BE211" s="102"/>
      <c r="BF211" s="98">
        <v>2017</v>
      </c>
      <c r="BG211" s="13" t="s">
        <v>453</v>
      </c>
      <c r="BH211" s="77" t="s">
        <v>781</v>
      </c>
      <c r="BI211" s="13"/>
      <c r="BJ211" s="99"/>
      <c r="BK211" s="13"/>
    </row>
    <row r="212" spans="1:63" ht="16" x14ac:dyDescent="0.2">
      <c r="A212" s="79" t="s">
        <v>471</v>
      </c>
      <c r="B212" s="80" t="s">
        <v>782</v>
      </c>
      <c r="C212" s="80"/>
      <c r="D212" s="81">
        <v>0.12</v>
      </c>
      <c r="E212" s="82">
        <v>0.12</v>
      </c>
      <c r="F212" s="82"/>
      <c r="G212" s="81"/>
      <c r="H212" s="81"/>
      <c r="I212" s="81"/>
      <c r="J212" s="81"/>
      <c r="K212" s="311"/>
      <c r="L212" s="81"/>
      <c r="M212" s="81"/>
      <c r="N212" s="311"/>
      <c r="O212" s="311"/>
      <c r="P212" s="311"/>
      <c r="Q212" s="81"/>
      <c r="R212" s="81"/>
      <c r="S212" s="81"/>
      <c r="T212" s="81"/>
      <c r="U212" s="81"/>
      <c r="V212" s="81"/>
      <c r="W212" s="81"/>
      <c r="X212" s="81"/>
      <c r="Y212" s="81"/>
      <c r="Z212" s="81"/>
      <c r="AA212" s="31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136"/>
      <c r="BC212" s="136"/>
      <c r="BD212" s="85" t="s">
        <v>671</v>
      </c>
      <c r="BE212" s="86" t="s">
        <v>783</v>
      </c>
      <c r="BF212" s="98">
        <v>2017</v>
      </c>
      <c r="BG212" s="13" t="s">
        <v>453</v>
      </c>
      <c r="BH212" s="77"/>
      <c r="BI212" s="13"/>
      <c r="BJ212" s="99"/>
      <c r="BK212" s="13"/>
    </row>
    <row r="213" spans="1:63" ht="16" x14ac:dyDescent="0.2">
      <c r="A213" s="79" t="s">
        <v>787</v>
      </c>
      <c r="B213" s="80" t="s">
        <v>632</v>
      </c>
      <c r="C213" s="80"/>
      <c r="D213" s="81">
        <v>1.2500000000000002</v>
      </c>
      <c r="E213" s="83">
        <v>0.94</v>
      </c>
      <c r="F213" s="83"/>
      <c r="G213" s="83"/>
      <c r="H213" s="83"/>
      <c r="I213" s="83"/>
      <c r="J213" s="82"/>
      <c r="K213" s="311"/>
      <c r="L213" s="83">
        <v>0.1</v>
      </c>
      <c r="M213" s="83"/>
      <c r="N213" s="311"/>
      <c r="O213" s="311"/>
      <c r="P213" s="311"/>
      <c r="Q213" s="82"/>
      <c r="R213" s="82"/>
      <c r="S213" s="82"/>
      <c r="T213" s="82"/>
      <c r="U213" s="82"/>
      <c r="V213" s="82"/>
      <c r="W213" s="82"/>
      <c r="X213" s="83"/>
      <c r="Y213" s="82"/>
      <c r="Z213" s="82"/>
      <c r="AA213" s="311"/>
      <c r="AB213" s="82"/>
      <c r="AC213" s="82"/>
      <c r="AD213" s="82"/>
      <c r="AE213" s="82"/>
      <c r="AF213" s="82"/>
      <c r="AG213" s="82"/>
      <c r="AH213" s="82"/>
      <c r="AI213" s="82"/>
      <c r="AJ213" s="82"/>
      <c r="AK213" s="82"/>
      <c r="AL213" s="82"/>
      <c r="AM213" s="82"/>
      <c r="AN213" s="82"/>
      <c r="AO213" s="82"/>
      <c r="AP213" s="82"/>
      <c r="AQ213" s="82"/>
      <c r="AR213" s="82"/>
      <c r="AS213" s="82"/>
      <c r="AT213" s="82"/>
      <c r="AU213" s="83">
        <v>0.12</v>
      </c>
      <c r="AV213" s="83"/>
      <c r="AW213" s="83"/>
      <c r="AX213" s="82"/>
      <c r="AY213" s="83">
        <v>0.09</v>
      </c>
      <c r="AZ213" s="83"/>
      <c r="BA213" s="83"/>
      <c r="BB213" s="133"/>
      <c r="BC213" s="133"/>
      <c r="BD213" s="85" t="s">
        <v>710</v>
      </c>
      <c r="BE213" s="86"/>
      <c r="BF213" s="87">
        <v>2017</v>
      </c>
      <c r="BG213" s="13" t="s">
        <v>469</v>
      </c>
      <c r="BH213" s="92"/>
      <c r="BI213" s="100" t="s">
        <v>711</v>
      </c>
      <c r="BJ213" s="99"/>
      <c r="BK213" s="13"/>
    </row>
    <row r="214" spans="1:63" ht="16" x14ac:dyDescent="0.2">
      <c r="A214" s="79" t="s">
        <v>788</v>
      </c>
      <c r="B214" s="80" t="s">
        <v>789</v>
      </c>
      <c r="C214" s="80"/>
      <c r="D214" s="81">
        <v>6</v>
      </c>
      <c r="E214" s="82">
        <v>0.5</v>
      </c>
      <c r="F214" s="82"/>
      <c r="G214" s="82"/>
      <c r="H214" s="82">
        <v>2.85</v>
      </c>
      <c r="I214" s="82">
        <v>1.65</v>
      </c>
      <c r="J214" s="82"/>
      <c r="K214" s="311"/>
      <c r="L214" s="82">
        <v>1</v>
      </c>
      <c r="M214" s="82"/>
      <c r="N214" s="311"/>
      <c r="O214" s="311"/>
      <c r="P214" s="311"/>
      <c r="Q214" s="82"/>
      <c r="R214" s="82"/>
      <c r="S214" s="82"/>
      <c r="T214" s="82"/>
      <c r="U214" s="82"/>
      <c r="V214" s="82"/>
      <c r="W214" s="82"/>
      <c r="X214" s="82"/>
      <c r="Y214" s="82"/>
      <c r="Z214" s="82"/>
      <c r="AA214" s="311"/>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131"/>
      <c r="BC214" s="131"/>
      <c r="BD214" s="85" t="s">
        <v>713</v>
      </c>
      <c r="BE214" s="86"/>
      <c r="BF214" s="98">
        <v>2017</v>
      </c>
      <c r="BG214" s="13" t="s">
        <v>469</v>
      </c>
      <c r="BH214" s="92"/>
      <c r="BI214" s="12"/>
      <c r="BJ214" s="99"/>
      <c r="BK214" s="13"/>
    </row>
    <row r="215" spans="1:63" ht="16" x14ac:dyDescent="0.2">
      <c r="A215" s="79" t="s">
        <v>791</v>
      </c>
      <c r="B215" s="105" t="s">
        <v>792</v>
      </c>
      <c r="C215" s="105"/>
      <c r="D215" s="81">
        <v>0.05</v>
      </c>
      <c r="E215" s="101">
        <v>0.05</v>
      </c>
      <c r="F215" s="101"/>
      <c r="G215" s="101"/>
      <c r="H215" s="101"/>
      <c r="I215" s="101"/>
      <c r="J215" s="101"/>
      <c r="K215" s="311"/>
      <c r="L215" s="101"/>
      <c r="M215" s="101"/>
      <c r="N215" s="311"/>
      <c r="O215" s="311"/>
      <c r="P215" s="311"/>
      <c r="Q215" s="101"/>
      <c r="R215" s="101"/>
      <c r="S215" s="101"/>
      <c r="T215" s="101"/>
      <c r="U215" s="101"/>
      <c r="V215" s="101"/>
      <c r="W215" s="101"/>
      <c r="X215" s="101"/>
      <c r="Y215" s="101"/>
      <c r="Z215" s="101"/>
      <c r="AA215" s="31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37"/>
      <c r="BC215" s="137"/>
      <c r="BD215" s="85" t="s">
        <v>659</v>
      </c>
      <c r="BE215" s="86" t="s">
        <v>793</v>
      </c>
      <c r="BF215" s="87">
        <v>2017</v>
      </c>
      <c r="BG215" s="13" t="s">
        <v>472</v>
      </c>
      <c r="BH215" s="77"/>
      <c r="BI215" s="13"/>
      <c r="BJ215" s="99"/>
      <c r="BK215" s="13"/>
    </row>
    <row r="216" spans="1:63" ht="32" x14ac:dyDescent="0.2">
      <c r="A216" s="79" t="s">
        <v>794</v>
      </c>
      <c r="B216" s="80" t="s">
        <v>795</v>
      </c>
      <c r="C216" s="80"/>
      <c r="D216" s="81">
        <v>2</v>
      </c>
      <c r="E216" s="82">
        <v>1</v>
      </c>
      <c r="F216" s="82"/>
      <c r="G216" s="83"/>
      <c r="H216" s="83"/>
      <c r="I216" s="82"/>
      <c r="J216" s="82"/>
      <c r="K216" s="311"/>
      <c r="L216" s="83"/>
      <c r="M216" s="82"/>
      <c r="N216" s="311"/>
      <c r="O216" s="311"/>
      <c r="P216" s="311"/>
      <c r="Q216" s="82"/>
      <c r="R216" s="82"/>
      <c r="S216" s="82"/>
      <c r="T216" s="82"/>
      <c r="U216" s="82"/>
      <c r="V216" s="82"/>
      <c r="W216" s="82"/>
      <c r="X216" s="82"/>
      <c r="Y216" s="82"/>
      <c r="Z216" s="82"/>
      <c r="AA216" s="311"/>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3">
        <v>1</v>
      </c>
      <c r="AY216" s="82"/>
      <c r="AZ216" s="82"/>
      <c r="BA216" s="83"/>
      <c r="BB216" s="133"/>
      <c r="BC216" s="133"/>
      <c r="BD216" s="85" t="s">
        <v>656</v>
      </c>
      <c r="BE216" s="86" t="s">
        <v>796</v>
      </c>
      <c r="BF216" s="87">
        <v>2017</v>
      </c>
      <c r="BG216" s="13" t="s">
        <v>472</v>
      </c>
      <c r="BH216" s="92"/>
      <c r="BI216" s="12" t="s">
        <v>797</v>
      </c>
      <c r="BJ216" s="123"/>
      <c r="BK216" s="13"/>
    </row>
    <row r="217" spans="1:63" ht="16" x14ac:dyDescent="0.2">
      <c r="A217" s="79" t="s">
        <v>798</v>
      </c>
      <c r="B217" s="126" t="s">
        <v>251</v>
      </c>
      <c r="C217" s="126"/>
      <c r="D217" s="81">
        <v>0.246</v>
      </c>
      <c r="E217" s="101">
        <v>0.246</v>
      </c>
      <c r="F217" s="101"/>
      <c r="G217" s="101"/>
      <c r="H217" s="101"/>
      <c r="I217" s="101"/>
      <c r="J217" s="101"/>
      <c r="K217" s="311"/>
      <c r="L217" s="101"/>
      <c r="M217" s="101"/>
      <c r="N217" s="311"/>
      <c r="O217" s="311"/>
      <c r="P217" s="311"/>
      <c r="Q217" s="82"/>
      <c r="R217" s="82"/>
      <c r="S217" s="82"/>
      <c r="T217" s="82"/>
      <c r="U217" s="82"/>
      <c r="V217" s="101"/>
      <c r="W217" s="101"/>
      <c r="X217" s="101"/>
      <c r="Y217" s="101"/>
      <c r="Z217" s="101"/>
      <c r="AA217" s="311"/>
      <c r="AB217" s="101"/>
      <c r="AC217" s="101"/>
      <c r="AD217" s="101"/>
      <c r="AE217" s="101"/>
      <c r="AF217" s="101"/>
      <c r="AG217" s="101"/>
      <c r="AH217" s="101"/>
      <c r="AI217" s="101"/>
      <c r="AJ217" s="101"/>
      <c r="AK217" s="101"/>
      <c r="AL217" s="101"/>
      <c r="AM217" s="101"/>
      <c r="AN217" s="101"/>
      <c r="AO217" s="82"/>
      <c r="AP217" s="101"/>
      <c r="AQ217" s="101"/>
      <c r="AR217" s="101"/>
      <c r="AS217" s="101"/>
      <c r="AT217" s="101"/>
      <c r="AU217" s="101"/>
      <c r="AV217" s="101"/>
      <c r="AW217" s="101"/>
      <c r="AX217" s="101"/>
      <c r="AY217" s="101"/>
      <c r="AZ217" s="101"/>
      <c r="BA217" s="101"/>
      <c r="BB217" s="137"/>
      <c r="BC217" s="137"/>
      <c r="BD217" s="85" t="s">
        <v>753</v>
      </c>
      <c r="BE217" s="127" t="s">
        <v>799</v>
      </c>
      <c r="BF217" s="98">
        <v>2017</v>
      </c>
      <c r="BG217" s="13" t="s">
        <v>645</v>
      </c>
      <c r="BH217" s="92"/>
      <c r="BI217" s="12"/>
      <c r="BJ217" s="77"/>
      <c r="BK217" s="14"/>
    </row>
    <row r="218" spans="1:63" ht="32" x14ac:dyDescent="0.2">
      <c r="A218" s="79" t="s">
        <v>805</v>
      </c>
      <c r="B218" s="80" t="s">
        <v>806</v>
      </c>
      <c r="C218" s="80"/>
      <c r="D218" s="88">
        <v>2.1</v>
      </c>
      <c r="E218" s="101">
        <v>2.1</v>
      </c>
      <c r="F218" s="101"/>
      <c r="G218" s="101"/>
      <c r="H218" s="101"/>
      <c r="I218" s="101"/>
      <c r="J218" s="101"/>
      <c r="K218" s="311"/>
      <c r="L218" s="83"/>
      <c r="M218" s="101"/>
      <c r="N218" s="311"/>
      <c r="O218" s="311"/>
      <c r="P218" s="311"/>
      <c r="Q218" s="82"/>
      <c r="R218" s="82"/>
      <c r="S218" s="82"/>
      <c r="T218" s="82"/>
      <c r="U218" s="82"/>
      <c r="V218" s="101"/>
      <c r="W218" s="101"/>
      <c r="X218" s="101"/>
      <c r="Y218" s="101"/>
      <c r="Z218" s="101"/>
      <c r="AA218" s="311"/>
      <c r="AB218" s="101"/>
      <c r="AC218" s="101"/>
      <c r="AD218" s="101"/>
      <c r="AE218" s="101"/>
      <c r="AF218" s="101"/>
      <c r="AG218" s="101"/>
      <c r="AH218" s="101"/>
      <c r="AI218" s="101"/>
      <c r="AJ218" s="101"/>
      <c r="AK218" s="101"/>
      <c r="AL218" s="101"/>
      <c r="AM218" s="101"/>
      <c r="AN218" s="101"/>
      <c r="AO218" s="82"/>
      <c r="AP218" s="101"/>
      <c r="AQ218" s="101"/>
      <c r="AR218" s="101"/>
      <c r="AS218" s="101"/>
      <c r="AT218" s="101"/>
      <c r="AU218" s="101"/>
      <c r="AV218" s="101"/>
      <c r="AW218" s="101"/>
      <c r="AX218" s="101"/>
      <c r="AY218" s="101"/>
      <c r="AZ218" s="101"/>
      <c r="BA218" s="101"/>
      <c r="BB218" s="137"/>
      <c r="BC218" s="137"/>
      <c r="BD218" s="85" t="s">
        <v>654</v>
      </c>
      <c r="BE218" s="128" t="s">
        <v>807</v>
      </c>
      <c r="BF218" s="98">
        <v>2017</v>
      </c>
      <c r="BG218" s="13" t="s">
        <v>804</v>
      </c>
      <c r="BH218" s="77"/>
      <c r="BI218" s="13"/>
      <c r="BJ218" s="77"/>
      <c r="BK218" s="14"/>
    </row>
    <row r="219" spans="1:63" ht="32" x14ac:dyDescent="0.2">
      <c r="A219" s="139"/>
      <c r="B219" s="140" t="s">
        <v>494</v>
      </c>
      <c r="C219" s="141" t="s">
        <v>264</v>
      </c>
      <c r="D219" s="142">
        <v>0.7</v>
      </c>
      <c r="E219" s="142">
        <v>0.7</v>
      </c>
      <c r="F219" s="142"/>
      <c r="G219" s="142"/>
      <c r="H219" s="142"/>
      <c r="I219" s="142"/>
      <c r="J219" s="142"/>
      <c r="K219" s="142"/>
      <c r="L219" s="142"/>
      <c r="M219" s="142"/>
      <c r="N219" s="142"/>
      <c r="O219" s="142"/>
      <c r="P219" s="142"/>
      <c r="Q219" s="142"/>
      <c r="R219" s="142"/>
      <c r="S219" s="142"/>
      <c r="T219" s="142"/>
      <c r="U219" s="142"/>
      <c r="V219" s="142"/>
      <c r="W219" s="142"/>
      <c r="X219" s="142"/>
      <c r="Y219" s="142"/>
      <c r="Z219" s="142"/>
      <c r="AA219" s="142"/>
      <c r="AB219" s="142"/>
      <c r="AC219" s="142"/>
      <c r="AD219" s="142"/>
      <c r="AE219" s="142"/>
      <c r="AF219" s="142"/>
      <c r="AG219" s="142"/>
      <c r="AH219" s="176"/>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0" t="s">
        <v>495</v>
      </c>
      <c r="BE219" s="143">
        <v>2017</v>
      </c>
      <c r="BF219" s="144" t="s">
        <v>496</v>
      </c>
      <c r="BG219" s="176"/>
      <c r="BH219" s="176"/>
      <c r="BI219" s="176"/>
      <c r="BJ219" s="176"/>
      <c r="BK219" s="176"/>
    </row>
    <row r="220" spans="1:63" ht="16" x14ac:dyDescent="0.2">
      <c r="A220" s="148"/>
      <c r="B220" s="140" t="s">
        <v>502</v>
      </c>
      <c r="C220" s="149"/>
      <c r="D220" s="142">
        <v>0.3</v>
      </c>
      <c r="E220" s="142">
        <v>0.3</v>
      </c>
      <c r="F220" s="142"/>
      <c r="G220" s="142"/>
      <c r="H220" s="142"/>
      <c r="I220" s="142"/>
      <c r="J220" s="142"/>
      <c r="K220" s="142"/>
      <c r="L220" s="142"/>
      <c r="M220" s="142"/>
      <c r="N220" s="142"/>
      <c r="O220" s="142"/>
      <c r="P220" s="142"/>
      <c r="Q220" s="142"/>
      <c r="R220" s="142"/>
      <c r="S220" s="142"/>
      <c r="T220" s="142"/>
      <c r="U220" s="142"/>
      <c r="V220" s="142"/>
      <c r="W220" s="142"/>
      <c r="X220" s="142"/>
      <c r="Y220" s="142"/>
      <c r="Z220" s="142"/>
      <c r="AA220" s="142"/>
      <c r="AB220" s="142"/>
      <c r="AC220" s="142"/>
      <c r="AD220" s="142"/>
      <c r="AE220" s="142"/>
      <c r="AF220" s="142"/>
      <c r="AG220" s="142"/>
      <c r="AH220" s="176"/>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57" t="s">
        <v>503</v>
      </c>
      <c r="BE220" s="143"/>
      <c r="BF220" s="144"/>
      <c r="BG220" s="145"/>
      <c r="BH220" s="145"/>
      <c r="BI220" s="145"/>
      <c r="BJ220" s="176"/>
      <c r="BK220" s="176"/>
    </row>
    <row r="221" spans="1:63" ht="16" x14ac:dyDescent="0.2">
      <c r="A221" s="148"/>
      <c r="B221" s="140" t="s">
        <v>486</v>
      </c>
      <c r="C221" s="149"/>
      <c r="D221" s="142">
        <v>1</v>
      </c>
      <c r="E221" s="142">
        <v>1</v>
      </c>
      <c r="F221" s="142"/>
      <c r="G221" s="142"/>
      <c r="H221" s="142"/>
      <c r="I221" s="142"/>
      <c r="J221" s="142"/>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76"/>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4" t="s">
        <v>504</v>
      </c>
      <c r="BE221" s="143"/>
      <c r="BF221" s="144" t="s">
        <v>504</v>
      </c>
      <c r="BG221" s="145"/>
      <c r="BH221" s="145"/>
      <c r="BI221" s="145"/>
      <c r="BJ221" s="176"/>
      <c r="BK221" s="176"/>
    </row>
    <row r="222" spans="1:63" ht="16" x14ac:dyDescent="0.2">
      <c r="A222" s="148"/>
      <c r="B222" s="140" t="s">
        <v>507</v>
      </c>
      <c r="C222" s="149"/>
      <c r="D222" s="142">
        <v>0.4</v>
      </c>
      <c r="E222" s="142">
        <v>0.4</v>
      </c>
      <c r="F222" s="142"/>
      <c r="G222" s="142"/>
      <c r="H222" s="142"/>
      <c r="I222" s="142"/>
      <c r="J222" s="142"/>
      <c r="K222" s="142"/>
      <c r="L222" s="142"/>
      <c r="M222" s="142"/>
      <c r="N222" s="142"/>
      <c r="O222" s="142"/>
      <c r="P222" s="142"/>
      <c r="Q222" s="142"/>
      <c r="R222" s="142"/>
      <c r="S222" s="142"/>
      <c r="T222" s="142"/>
      <c r="U222" s="142"/>
      <c r="V222" s="142"/>
      <c r="W222" s="142"/>
      <c r="X222" s="142"/>
      <c r="Y222" s="142"/>
      <c r="Z222" s="142"/>
      <c r="AA222" s="142"/>
      <c r="AB222" s="142"/>
      <c r="AC222" s="142"/>
      <c r="AD222" s="142"/>
      <c r="AE222" s="142"/>
      <c r="AF222" s="142"/>
      <c r="AG222" s="142"/>
      <c r="AH222" s="176"/>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4" t="s">
        <v>504</v>
      </c>
      <c r="BE222" s="143"/>
      <c r="BF222" s="144"/>
      <c r="BG222" s="145"/>
      <c r="BH222" s="145"/>
      <c r="BI222" s="145"/>
      <c r="BJ222" s="176"/>
      <c r="BK222" s="176"/>
    </row>
    <row r="223" spans="1:63" ht="80" x14ac:dyDescent="0.2">
      <c r="A223" s="148"/>
      <c r="B223" s="140" t="s">
        <v>252</v>
      </c>
      <c r="C223" s="162" t="s">
        <v>355</v>
      </c>
      <c r="D223" s="150">
        <v>4.6500000000000004</v>
      </c>
      <c r="E223" s="150">
        <v>1</v>
      </c>
      <c r="F223" s="150"/>
      <c r="G223" s="150"/>
      <c r="H223" s="150">
        <v>0.5</v>
      </c>
      <c r="I223" s="150"/>
      <c r="J223" s="150"/>
      <c r="K223" s="150"/>
      <c r="L223" s="150">
        <v>2</v>
      </c>
      <c r="M223" s="150">
        <v>0.65</v>
      </c>
      <c r="N223" s="150"/>
      <c r="O223" s="150"/>
      <c r="P223" s="150"/>
      <c r="Q223" s="150"/>
      <c r="R223" s="150"/>
      <c r="S223" s="150"/>
      <c r="T223" s="150"/>
      <c r="U223" s="150"/>
      <c r="V223" s="150"/>
      <c r="W223" s="150"/>
      <c r="X223" s="150"/>
      <c r="Y223" s="150"/>
      <c r="Z223" s="150"/>
      <c r="AA223" s="150"/>
      <c r="AB223" s="150"/>
      <c r="AC223" s="150"/>
      <c r="AD223" s="150"/>
      <c r="AE223" s="150"/>
      <c r="AF223" s="150"/>
      <c r="AG223" s="150"/>
      <c r="AH223" s="176"/>
      <c r="AI223" s="150"/>
      <c r="AJ223" s="150"/>
      <c r="AK223" s="150"/>
      <c r="AL223" s="150"/>
      <c r="AM223" s="150"/>
      <c r="AN223" s="150"/>
      <c r="AO223" s="150"/>
      <c r="AP223" s="150"/>
      <c r="AQ223" s="150"/>
      <c r="AR223" s="150"/>
      <c r="AS223" s="150"/>
      <c r="AT223" s="150"/>
      <c r="AU223" s="150"/>
      <c r="AV223" s="150"/>
      <c r="AW223" s="150"/>
      <c r="AX223" s="150"/>
      <c r="AY223" s="150"/>
      <c r="AZ223" s="150"/>
      <c r="BA223" s="150">
        <v>0.5</v>
      </c>
      <c r="BB223" s="150"/>
      <c r="BC223" s="150"/>
      <c r="BD223" s="153" t="s">
        <v>492</v>
      </c>
      <c r="BE223" s="152">
        <v>2017</v>
      </c>
      <c r="BF223" s="144" t="s">
        <v>509</v>
      </c>
      <c r="BG223" s="145"/>
      <c r="BH223" s="145"/>
      <c r="BI223" s="145"/>
      <c r="BJ223" s="176"/>
      <c r="BK223" s="176"/>
    </row>
    <row r="224" spans="1:63" ht="64" x14ac:dyDescent="0.2">
      <c r="A224" s="148"/>
      <c r="B224" s="140" t="s">
        <v>252</v>
      </c>
      <c r="C224" s="162" t="s">
        <v>355</v>
      </c>
      <c r="D224" s="150">
        <v>1.1099999999999999</v>
      </c>
      <c r="E224" s="150">
        <v>0.48</v>
      </c>
      <c r="F224" s="150"/>
      <c r="G224" s="150"/>
      <c r="H224" s="150">
        <v>0.63</v>
      </c>
      <c r="I224" s="150"/>
      <c r="J224" s="150"/>
      <c r="K224" s="150"/>
      <c r="L224" s="150"/>
      <c r="M224" s="150"/>
      <c r="N224" s="150"/>
      <c r="O224" s="150"/>
      <c r="P224" s="150"/>
      <c r="Q224" s="150"/>
      <c r="R224" s="150"/>
      <c r="S224" s="150"/>
      <c r="T224" s="150"/>
      <c r="U224" s="150"/>
      <c r="V224" s="150"/>
      <c r="W224" s="150"/>
      <c r="X224" s="150"/>
      <c r="Y224" s="150"/>
      <c r="Z224" s="150"/>
      <c r="AA224" s="150"/>
      <c r="AB224" s="150"/>
      <c r="AC224" s="150"/>
      <c r="AD224" s="150"/>
      <c r="AE224" s="150"/>
      <c r="AF224" s="150"/>
      <c r="AG224" s="150"/>
      <c r="AH224" s="176"/>
      <c r="AI224" s="150"/>
      <c r="AJ224" s="150"/>
      <c r="AK224" s="150"/>
      <c r="AL224" s="150"/>
      <c r="AM224" s="150"/>
      <c r="AN224" s="150"/>
      <c r="AO224" s="150"/>
      <c r="AP224" s="150"/>
      <c r="AQ224" s="150"/>
      <c r="AR224" s="150"/>
      <c r="AS224" s="150"/>
      <c r="AT224" s="150"/>
      <c r="AU224" s="150"/>
      <c r="AV224" s="150"/>
      <c r="AW224" s="150"/>
      <c r="AX224" s="150"/>
      <c r="AY224" s="150"/>
      <c r="AZ224" s="150"/>
      <c r="BA224" s="150"/>
      <c r="BB224" s="150"/>
      <c r="BC224" s="150"/>
      <c r="BD224" s="153" t="s">
        <v>510</v>
      </c>
      <c r="BE224" s="152">
        <v>2017</v>
      </c>
      <c r="BF224" s="144" t="s">
        <v>511</v>
      </c>
      <c r="BG224" s="145"/>
      <c r="BH224" s="145"/>
      <c r="BI224" s="145"/>
      <c r="BJ224" s="176"/>
      <c r="BK224" s="176"/>
    </row>
    <row r="225" spans="1:63" ht="128" x14ac:dyDescent="0.2">
      <c r="A225" s="148"/>
      <c r="B225" s="140" t="s">
        <v>252</v>
      </c>
      <c r="C225" s="162" t="s">
        <v>355</v>
      </c>
      <c r="D225" s="150">
        <v>3.0400000000000005</v>
      </c>
      <c r="E225" s="150">
        <v>2.52</v>
      </c>
      <c r="F225" s="150"/>
      <c r="G225" s="150"/>
      <c r="H225" s="150">
        <v>0.26</v>
      </c>
      <c r="I225" s="150"/>
      <c r="J225" s="150"/>
      <c r="K225" s="150"/>
      <c r="L225" s="150"/>
      <c r="M225" s="150"/>
      <c r="N225" s="150"/>
      <c r="O225" s="150"/>
      <c r="P225" s="150"/>
      <c r="Q225" s="150"/>
      <c r="R225" s="150"/>
      <c r="S225" s="150"/>
      <c r="T225" s="150"/>
      <c r="U225" s="150"/>
      <c r="V225" s="150"/>
      <c r="W225" s="150"/>
      <c r="X225" s="150"/>
      <c r="Y225" s="150"/>
      <c r="Z225" s="150"/>
      <c r="AA225" s="150"/>
      <c r="AB225" s="150"/>
      <c r="AC225" s="150"/>
      <c r="AD225" s="150"/>
      <c r="AE225" s="150">
        <v>0.06</v>
      </c>
      <c r="AF225" s="150"/>
      <c r="AG225" s="150"/>
      <c r="AH225" s="176"/>
      <c r="AI225" s="150"/>
      <c r="AJ225" s="150"/>
      <c r="AK225" s="150"/>
      <c r="AL225" s="150"/>
      <c r="AM225" s="150"/>
      <c r="AN225" s="150"/>
      <c r="AO225" s="150"/>
      <c r="AP225" s="150"/>
      <c r="AQ225" s="150"/>
      <c r="AR225" s="150"/>
      <c r="AS225" s="150"/>
      <c r="AT225" s="150"/>
      <c r="AU225" s="150"/>
      <c r="AV225" s="150"/>
      <c r="AW225" s="150"/>
      <c r="AX225" s="150"/>
      <c r="AY225" s="150"/>
      <c r="AZ225" s="150"/>
      <c r="BA225" s="150">
        <v>0.2</v>
      </c>
      <c r="BB225" s="150"/>
      <c r="BC225" s="150"/>
      <c r="BD225" s="153" t="s">
        <v>513</v>
      </c>
      <c r="BE225" s="152">
        <v>2017</v>
      </c>
      <c r="BF225" s="144" t="s">
        <v>514</v>
      </c>
      <c r="BG225" s="145"/>
      <c r="BH225" s="145"/>
      <c r="BI225" s="145"/>
      <c r="BJ225" s="176"/>
      <c r="BK225" s="176"/>
    </row>
    <row r="226" spans="1:63" ht="16" x14ac:dyDescent="0.2">
      <c r="A226" s="148"/>
      <c r="B226" s="140" t="s">
        <v>252</v>
      </c>
      <c r="C226" s="162" t="s">
        <v>355</v>
      </c>
      <c r="D226" s="150">
        <v>1</v>
      </c>
      <c r="E226" s="150">
        <v>1</v>
      </c>
      <c r="F226" s="150"/>
      <c r="G226" s="150"/>
      <c r="H226" s="150"/>
      <c r="I226" s="150"/>
      <c r="J226" s="150"/>
      <c r="K226" s="150"/>
      <c r="L226" s="150"/>
      <c r="M226" s="150"/>
      <c r="N226" s="150"/>
      <c r="O226" s="150"/>
      <c r="P226" s="150"/>
      <c r="Q226" s="150"/>
      <c r="R226" s="150"/>
      <c r="S226" s="150"/>
      <c r="T226" s="150"/>
      <c r="U226" s="150"/>
      <c r="V226" s="150"/>
      <c r="W226" s="150"/>
      <c r="X226" s="150"/>
      <c r="Y226" s="150"/>
      <c r="Z226" s="150"/>
      <c r="AA226" s="150"/>
      <c r="AB226" s="150"/>
      <c r="AC226" s="150"/>
      <c r="AD226" s="150"/>
      <c r="AE226" s="150"/>
      <c r="AF226" s="150"/>
      <c r="AG226" s="150"/>
      <c r="AH226" s="176"/>
      <c r="AI226" s="150"/>
      <c r="AJ226" s="150"/>
      <c r="AK226" s="150"/>
      <c r="AL226" s="150"/>
      <c r="AM226" s="150"/>
      <c r="AN226" s="150"/>
      <c r="AO226" s="150"/>
      <c r="AP226" s="150"/>
      <c r="AQ226" s="150"/>
      <c r="AR226" s="150"/>
      <c r="AS226" s="150"/>
      <c r="AT226" s="150"/>
      <c r="AU226" s="150"/>
      <c r="AV226" s="150"/>
      <c r="AW226" s="150"/>
      <c r="AX226" s="150"/>
      <c r="AY226" s="150"/>
      <c r="AZ226" s="150"/>
      <c r="BA226" s="150"/>
      <c r="BB226" s="150"/>
      <c r="BC226" s="150"/>
      <c r="BD226" s="153" t="s">
        <v>515</v>
      </c>
      <c r="BE226" s="152">
        <v>2017</v>
      </c>
      <c r="BF226" s="144" t="s">
        <v>516</v>
      </c>
      <c r="BG226" s="145"/>
      <c r="BH226" s="145"/>
      <c r="BI226" s="145"/>
      <c r="BJ226" s="176"/>
      <c r="BK226" s="176"/>
    </row>
    <row r="227" spans="1:63" ht="48" x14ac:dyDescent="0.2">
      <c r="A227" s="148"/>
      <c r="B227" s="140" t="s">
        <v>252</v>
      </c>
      <c r="C227" s="162" t="s">
        <v>355</v>
      </c>
      <c r="D227" s="150">
        <v>0.8600000000000001</v>
      </c>
      <c r="E227" s="150">
        <v>0.16</v>
      </c>
      <c r="F227" s="150"/>
      <c r="G227" s="150"/>
      <c r="H227" s="150">
        <v>0.66</v>
      </c>
      <c r="I227" s="150"/>
      <c r="J227" s="150"/>
      <c r="K227" s="150"/>
      <c r="L227" s="150"/>
      <c r="M227" s="150"/>
      <c r="N227" s="150"/>
      <c r="O227" s="150"/>
      <c r="P227" s="150"/>
      <c r="Q227" s="150"/>
      <c r="R227" s="150"/>
      <c r="S227" s="150"/>
      <c r="T227" s="150"/>
      <c r="U227" s="150"/>
      <c r="V227" s="150"/>
      <c r="W227" s="150"/>
      <c r="X227" s="150"/>
      <c r="Y227" s="150"/>
      <c r="Z227" s="150"/>
      <c r="AA227" s="150"/>
      <c r="AB227" s="150"/>
      <c r="AC227" s="150"/>
      <c r="AD227" s="150"/>
      <c r="AE227" s="150"/>
      <c r="AF227" s="150"/>
      <c r="AG227" s="150"/>
      <c r="AH227" s="176"/>
      <c r="AI227" s="150"/>
      <c r="AJ227" s="150"/>
      <c r="AK227" s="150"/>
      <c r="AL227" s="150"/>
      <c r="AM227" s="150"/>
      <c r="AN227" s="150"/>
      <c r="AO227" s="150"/>
      <c r="AP227" s="150"/>
      <c r="AQ227" s="150"/>
      <c r="AR227" s="150"/>
      <c r="AS227" s="150"/>
      <c r="AT227" s="150"/>
      <c r="AU227" s="150"/>
      <c r="AV227" s="150"/>
      <c r="AW227" s="150"/>
      <c r="AX227" s="150"/>
      <c r="AY227" s="150"/>
      <c r="AZ227" s="150"/>
      <c r="BA227" s="150">
        <v>0.04</v>
      </c>
      <c r="BB227" s="150"/>
      <c r="BC227" s="150"/>
      <c r="BD227" s="153" t="s">
        <v>490</v>
      </c>
      <c r="BE227" s="152">
        <v>2017</v>
      </c>
      <c r="BF227" s="144" t="s">
        <v>517</v>
      </c>
      <c r="BG227" s="145"/>
      <c r="BH227" s="145"/>
      <c r="BI227" s="145"/>
      <c r="BJ227" s="176"/>
      <c r="BK227" s="176"/>
    </row>
    <row r="228" spans="1:63" ht="32" x14ac:dyDescent="0.2">
      <c r="A228" s="148"/>
      <c r="B228" s="140" t="s">
        <v>252</v>
      </c>
      <c r="C228" s="162" t="s">
        <v>355</v>
      </c>
      <c r="D228" s="150">
        <v>2.5</v>
      </c>
      <c r="E228" s="150">
        <v>2.5</v>
      </c>
      <c r="F228" s="150"/>
      <c r="G228" s="150"/>
      <c r="H228" s="150"/>
      <c r="I228" s="150"/>
      <c r="J228" s="150"/>
      <c r="K228" s="150"/>
      <c r="L228" s="150"/>
      <c r="M228" s="150"/>
      <c r="N228" s="150"/>
      <c r="O228" s="150"/>
      <c r="P228" s="150"/>
      <c r="Q228" s="150"/>
      <c r="R228" s="150"/>
      <c r="S228" s="150"/>
      <c r="T228" s="150"/>
      <c r="U228" s="150"/>
      <c r="V228" s="150"/>
      <c r="W228" s="150"/>
      <c r="X228" s="150"/>
      <c r="Y228" s="150"/>
      <c r="Z228" s="150"/>
      <c r="AA228" s="150"/>
      <c r="AB228" s="150"/>
      <c r="AC228" s="150"/>
      <c r="AD228" s="150"/>
      <c r="AE228" s="150"/>
      <c r="AF228" s="150"/>
      <c r="AG228" s="150"/>
      <c r="AH228" s="176"/>
      <c r="AI228" s="150"/>
      <c r="AJ228" s="150"/>
      <c r="AK228" s="150"/>
      <c r="AL228" s="150"/>
      <c r="AM228" s="150"/>
      <c r="AN228" s="150"/>
      <c r="AO228" s="150"/>
      <c r="AP228" s="150"/>
      <c r="AQ228" s="150"/>
      <c r="AR228" s="150"/>
      <c r="AS228" s="150"/>
      <c r="AT228" s="150"/>
      <c r="AU228" s="150"/>
      <c r="AV228" s="150"/>
      <c r="AW228" s="150"/>
      <c r="AX228" s="150"/>
      <c r="AY228" s="150"/>
      <c r="AZ228" s="150"/>
      <c r="BA228" s="150"/>
      <c r="BB228" s="150"/>
      <c r="BC228" s="150"/>
      <c r="BD228" s="153" t="s">
        <v>518</v>
      </c>
      <c r="BE228" s="152"/>
      <c r="BF228" s="144" t="s">
        <v>519</v>
      </c>
      <c r="BG228" s="145"/>
      <c r="BH228" s="145"/>
      <c r="BI228" s="145"/>
      <c r="BJ228" s="176"/>
      <c r="BK228" s="176"/>
    </row>
    <row r="229" spans="1:63" ht="48" x14ac:dyDescent="0.2">
      <c r="A229" s="148"/>
      <c r="B229" s="140" t="s">
        <v>252</v>
      </c>
      <c r="C229" s="162" t="s">
        <v>355</v>
      </c>
      <c r="D229" s="150">
        <v>1.05</v>
      </c>
      <c r="E229" s="150">
        <v>1</v>
      </c>
      <c r="F229" s="150"/>
      <c r="G229" s="150"/>
      <c r="H229" s="150">
        <v>0.05</v>
      </c>
      <c r="I229" s="150"/>
      <c r="J229" s="150"/>
      <c r="K229" s="150"/>
      <c r="L229" s="150"/>
      <c r="M229" s="150"/>
      <c r="N229" s="150"/>
      <c r="O229" s="150"/>
      <c r="P229" s="150"/>
      <c r="Q229" s="150"/>
      <c r="R229" s="150"/>
      <c r="S229" s="150"/>
      <c r="T229" s="150"/>
      <c r="U229" s="150"/>
      <c r="V229" s="150"/>
      <c r="W229" s="150"/>
      <c r="X229" s="150"/>
      <c r="Y229" s="150"/>
      <c r="Z229" s="150"/>
      <c r="AA229" s="150"/>
      <c r="AB229" s="150"/>
      <c r="AC229" s="150"/>
      <c r="AD229" s="150"/>
      <c r="AE229" s="150"/>
      <c r="AF229" s="150"/>
      <c r="AG229" s="150"/>
      <c r="AH229" s="176"/>
      <c r="AI229" s="150"/>
      <c r="AJ229" s="150"/>
      <c r="AK229" s="150"/>
      <c r="AL229" s="150"/>
      <c r="AM229" s="150"/>
      <c r="AN229" s="150"/>
      <c r="AO229" s="150"/>
      <c r="AP229" s="150"/>
      <c r="AQ229" s="150"/>
      <c r="AR229" s="150"/>
      <c r="AS229" s="150"/>
      <c r="AT229" s="150"/>
      <c r="AU229" s="150"/>
      <c r="AV229" s="150"/>
      <c r="AW229" s="150"/>
      <c r="AX229" s="150"/>
      <c r="AY229" s="150"/>
      <c r="AZ229" s="150"/>
      <c r="BA229" s="150"/>
      <c r="BB229" s="150"/>
      <c r="BC229" s="150"/>
      <c r="BD229" s="153" t="s">
        <v>520</v>
      </c>
      <c r="BE229" s="152"/>
      <c r="BF229" s="144" t="s">
        <v>521</v>
      </c>
      <c r="BG229" s="145"/>
      <c r="BH229" s="145"/>
      <c r="BI229" s="145"/>
      <c r="BJ229" s="176"/>
      <c r="BK229" s="176"/>
    </row>
    <row r="230" spans="1:63" ht="80" x14ac:dyDescent="0.2">
      <c r="A230" s="148"/>
      <c r="B230" s="140" t="s">
        <v>252</v>
      </c>
      <c r="C230" s="162" t="s">
        <v>355</v>
      </c>
      <c r="D230" s="150">
        <v>1.77</v>
      </c>
      <c r="E230" s="150">
        <v>0.18</v>
      </c>
      <c r="F230" s="150"/>
      <c r="G230" s="150"/>
      <c r="H230" s="150"/>
      <c r="I230" s="150">
        <v>0.78</v>
      </c>
      <c r="J230" s="150"/>
      <c r="K230" s="150"/>
      <c r="L230" s="150">
        <v>0.81</v>
      </c>
      <c r="M230" s="150"/>
      <c r="N230" s="150"/>
      <c r="O230" s="150"/>
      <c r="P230" s="150"/>
      <c r="Q230" s="150"/>
      <c r="R230" s="150"/>
      <c r="S230" s="150"/>
      <c r="T230" s="150"/>
      <c r="U230" s="150"/>
      <c r="V230" s="150"/>
      <c r="W230" s="150"/>
      <c r="X230" s="150"/>
      <c r="Y230" s="150"/>
      <c r="Z230" s="150"/>
      <c r="AA230" s="150"/>
      <c r="AB230" s="150"/>
      <c r="AC230" s="150"/>
      <c r="AD230" s="150"/>
      <c r="AE230" s="150"/>
      <c r="AF230" s="150"/>
      <c r="AG230" s="150"/>
      <c r="AH230" s="176"/>
      <c r="AI230" s="150"/>
      <c r="AJ230" s="150"/>
      <c r="AK230" s="150"/>
      <c r="AL230" s="150"/>
      <c r="AM230" s="150"/>
      <c r="AN230" s="150"/>
      <c r="AO230" s="150"/>
      <c r="AP230" s="150"/>
      <c r="AQ230" s="150"/>
      <c r="AR230" s="150"/>
      <c r="AS230" s="150"/>
      <c r="AT230" s="150"/>
      <c r="AU230" s="150"/>
      <c r="AV230" s="150"/>
      <c r="AW230" s="150"/>
      <c r="AX230" s="150"/>
      <c r="AY230" s="150"/>
      <c r="AZ230" s="150"/>
      <c r="BA230" s="150"/>
      <c r="BB230" s="150"/>
      <c r="BC230" s="150"/>
      <c r="BD230" s="153" t="s">
        <v>522</v>
      </c>
      <c r="BE230" s="152"/>
      <c r="BF230" s="144" t="s">
        <v>523</v>
      </c>
      <c r="BG230" s="145"/>
      <c r="BH230" s="145"/>
      <c r="BI230" s="145"/>
      <c r="BJ230" s="176"/>
      <c r="BK230" s="176"/>
    </row>
    <row r="231" spans="1:63" ht="16" x14ac:dyDescent="0.2">
      <c r="A231" s="148"/>
      <c r="B231" s="140" t="s">
        <v>252</v>
      </c>
      <c r="C231" s="162" t="s">
        <v>355</v>
      </c>
      <c r="D231" s="150">
        <v>1.56</v>
      </c>
      <c r="E231" s="150">
        <v>0.06</v>
      </c>
      <c r="F231" s="150"/>
      <c r="G231" s="150"/>
      <c r="H231" s="150"/>
      <c r="I231" s="150"/>
      <c r="J231" s="150"/>
      <c r="K231" s="150"/>
      <c r="L231" s="150">
        <v>1.5</v>
      </c>
      <c r="M231" s="150"/>
      <c r="N231" s="150"/>
      <c r="O231" s="150"/>
      <c r="P231" s="150"/>
      <c r="Q231" s="150"/>
      <c r="R231" s="150"/>
      <c r="S231" s="150"/>
      <c r="T231" s="150"/>
      <c r="U231" s="150"/>
      <c r="V231" s="150"/>
      <c r="W231" s="150"/>
      <c r="X231" s="150"/>
      <c r="Y231" s="150"/>
      <c r="Z231" s="150"/>
      <c r="AA231" s="150"/>
      <c r="AB231" s="150"/>
      <c r="AC231" s="150"/>
      <c r="AD231" s="150"/>
      <c r="AE231" s="150"/>
      <c r="AF231" s="150"/>
      <c r="AG231" s="150"/>
      <c r="AH231" s="176"/>
      <c r="AI231" s="150"/>
      <c r="AJ231" s="150"/>
      <c r="AK231" s="150"/>
      <c r="AL231" s="150"/>
      <c r="AM231" s="150"/>
      <c r="AN231" s="150"/>
      <c r="AO231" s="150"/>
      <c r="AP231" s="150"/>
      <c r="AQ231" s="150"/>
      <c r="AR231" s="150"/>
      <c r="AS231" s="150"/>
      <c r="AT231" s="150"/>
      <c r="AU231" s="150"/>
      <c r="AV231" s="150"/>
      <c r="AW231" s="150"/>
      <c r="AX231" s="150"/>
      <c r="AY231" s="150"/>
      <c r="AZ231" s="150"/>
      <c r="BA231" s="150"/>
      <c r="BB231" s="150"/>
      <c r="BC231" s="150"/>
      <c r="BD231" s="153" t="s">
        <v>524</v>
      </c>
      <c r="BE231" s="152"/>
      <c r="BF231" s="144" t="s">
        <v>525</v>
      </c>
      <c r="BG231" s="145"/>
      <c r="BH231" s="145"/>
      <c r="BI231" s="145"/>
      <c r="BJ231" s="176"/>
      <c r="BK231" s="176"/>
    </row>
    <row r="232" spans="1:63" ht="48" x14ac:dyDescent="0.2">
      <c r="A232" s="148"/>
      <c r="B232" s="140" t="s">
        <v>252</v>
      </c>
      <c r="C232" s="162" t="s">
        <v>355</v>
      </c>
      <c r="D232" s="150">
        <v>3</v>
      </c>
      <c r="E232" s="150">
        <v>3</v>
      </c>
      <c r="F232" s="150"/>
      <c r="G232" s="150"/>
      <c r="H232" s="150"/>
      <c r="I232" s="150"/>
      <c r="J232" s="150"/>
      <c r="K232" s="150"/>
      <c r="L232" s="150"/>
      <c r="M232" s="150"/>
      <c r="N232" s="150"/>
      <c r="O232" s="150"/>
      <c r="P232" s="150"/>
      <c r="Q232" s="150"/>
      <c r="R232" s="150"/>
      <c r="S232" s="150"/>
      <c r="T232" s="150"/>
      <c r="U232" s="150"/>
      <c r="V232" s="150"/>
      <c r="W232" s="150"/>
      <c r="X232" s="150"/>
      <c r="Y232" s="150"/>
      <c r="Z232" s="150"/>
      <c r="AA232" s="150"/>
      <c r="AB232" s="150"/>
      <c r="AC232" s="150"/>
      <c r="AD232" s="150"/>
      <c r="AE232" s="150"/>
      <c r="AF232" s="150"/>
      <c r="AG232" s="150"/>
      <c r="AH232" s="176"/>
      <c r="AI232" s="150"/>
      <c r="AJ232" s="150"/>
      <c r="AK232" s="150"/>
      <c r="AL232" s="150"/>
      <c r="AM232" s="150"/>
      <c r="AN232" s="150"/>
      <c r="AO232" s="150"/>
      <c r="AP232" s="150"/>
      <c r="AQ232" s="150"/>
      <c r="AR232" s="150"/>
      <c r="AS232" s="150"/>
      <c r="AT232" s="150"/>
      <c r="AU232" s="150"/>
      <c r="AV232" s="150"/>
      <c r="AW232" s="150"/>
      <c r="AX232" s="150"/>
      <c r="AY232" s="150"/>
      <c r="AZ232" s="150"/>
      <c r="BA232" s="150"/>
      <c r="BB232" s="150"/>
      <c r="BC232" s="150"/>
      <c r="BD232" s="153" t="s">
        <v>503</v>
      </c>
      <c r="BE232" s="152"/>
      <c r="BF232" s="144" t="s">
        <v>527</v>
      </c>
      <c r="BG232" s="145"/>
      <c r="BH232" s="145"/>
      <c r="BI232" s="145"/>
      <c r="BJ232" s="176"/>
      <c r="BK232" s="176"/>
    </row>
    <row r="233" spans="1:63" ht="48" x14ac:dyDescent="0.2">
      <c r="A233" s="148"/>
      <c r="B233" s="140" t="s">
        <v>252</v>
      </c>
      <c r="C233" s="149" t="s">
        <v>355</v>
      </c>
      <c r="D233" s="150">
        <v>1</v>
      </c>
      <c r="E233" s="142">
        <v>1</v>
      </c>
      <c r="F233" s="142"/>
      <c r="G233" s="142"/>
      <c r="H233" s="142"/>
      <c r="I233" s="142"/>
      <c r="J233" s="142"/>
      <c r="K233" s="142"/>
      <c r="L233" s="142"/>
      <c r="M233" s="142"/>
      <c r="N233" s="142"/>
      <c r="O233" s="142"/>
      <c r="P233" s="142"/>
      <c r="Q233" s="142"/>
      <c r="R233" s="142"/>
      <c r="S233" s="142"/>
      <c r="T233" s="142"/>
      <c r="U233" s="142"/>
      <c r="V233" s="142"/>
      <c r="W233" s="142"/>
      <c r="X233" s="142"/>
      <c r="Y233" s="142"/>
      <c r="Z233" s="142"/>
      <c r="AA233" s="142"/>
      <c r="AB233" s="142"/>
      <c r="AC233" s="142"/>
      <c r="AD233" s="142"/>
      <c r="AE233" s="142"/>
      <c r="AF233" s="142"/>
      <c r="AG233" s="142"/>
      <c r="AH233" s="176"/>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57" t="s">
        <v>528</v>
      </c>
      <c r="BE233" s="143">
        <v>2017</v>
      </c>
      <c r="BF233" s="144" t="s">
        <v>529</v>
      </c>
      <c r="BG233" s="145"/>
      <c r="BH233" s="145"/>
      <c r="BI233" s="145"/>
      <c r="BJ233" s="176"/>
      <c r="BK233" s="176"/>
    </row>
    <row r="234" spans="1:63" ht="32" x14ac:dyDescent="0.2">
      <c r="A234" s="148"/>
      <c r="B234" s="157" t="s">
        <v>252</v>
      </c>
      <c r="C234" s="149" t="s">
        <v>355</v>
      </c>
      <c r="D234" s="150">
        <v>3.46</v>
      </c>
      <c r="E234" s="142">
        <v>1.31</v>
      </c>
      <c r="F234" s="142"/>
      <c r="G234" s="142">
        <v>0.62</v>
      </c>
      <c r="H234" s="142">
        <v>1</v>
      </c>
      <c r="I234" s="142"/>
      <c r="J234" s="142"/>
      <c r="K234" s="142"/>
      <c r="L234" s="142"/>
      <c r="M234" s="142">
        <v>0.53</v>
      </c>
      <c r="N234" s="142"/>
      <c r="O234" s="142"/>
      <c r="P234" s="142"/>
      <c r="Q234" s="142"/>
      <c r="R234" s="142"/>
      <c r="S234" s="142"/>
      <c r="T234" s="142"/>
      <c r="U234" s="142"/>
      <c r="V234" s="142"/>
      <c r="W234" s="142"/>
      <c r="X234" s="142"/>
      <c r="Y234" s="142"/>
      <c r="Z234" s="142"/>
      <c r="AA234" s="142"/>
      <c r="AB234" s="142"/>
      <c r="AC234" s="142"/>
      <c r="AD234" s="142"/>
      <c r="AE234" s="142"/>
      <c r="AF234" s="142"/>
      <c r="AG234" s="142"/>
      <c r="AH234" s="163"/>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57" t="s">
        <v>497</v>
      </c>
      <c r="BE234" s="143">
        <v>2017</v>
      </c>
      <c r="BF234" s="140" t="s">
        <v>530</v>
      </c>
      <c r="BG234" s="163"/>
      <c r="BH234" s="163"/>
      <c r="BI234" s="163"/>
      <c r="BJ234" s="163"/>
      <c r="BK234" s="163"/>
    </row>
    <row r="235" spans="1:63" ht="48" x14ac:dyDescent="0.2">
      <c r="A235" s="148"/>
      <c r="B235" s="140" t="s">
        <v>252</v>
      </c>
      <c r="C235" s="149" t="s">
        <v>355</v>
      </c>
      <c r="D235" s="150">
        <v>1.95</v>
      </c>
      <c r="E235" s="142">
        <v>1.91</v>
      </c>
      <c r="F235" s="142"/>
      <c r="G235" s="142"/>
      <c r="H235" s="142"/>
      <c r="I235" s="142"/>
      <c r="J235" s="142"/>
      <c r="K235" s="142"/>
      <c r="L235" s="142"/>
      <c r="M235" s="142"/>
      <c r="N235" s="142"/>
      <c r="O235" s="142"/>
      <c r="P235" s="142"/>
      <c r="Q235" s="142"/>
      <c r="R235" s="142"/>
      <c r="S235" s="142"/>
      <c r="T235" s="142"/>
      <c r="U235" s="142"/>
      <c r="V235" s="142"/>
      <c r="W235" s="142"/>
      <c r="X235" s="142"/>
      <c r="Y235" s="142"/>
      <c r="Z235" s="142"/>
      <c r="AA235" s="142"/>
      <c r="AB235" s="142"/>
      <c r="AC235" s="142"/>
      <c r="AD235" s="142"/>
      <c r="AE235" s="142"/>
      <c r="AF235" s="142"/>
      <c r="AG235" s="142"/>
      <c r="AH235" s="163"/>
      <c r="AI235" s="142"/>
      <c r="AJ235" s="142"/>
      <c r="AK235" s="142"/>
      <c r="AL235" s="142"/>
      <c r="AM235" s="142"/>
      <c r="AN235" s="142"/>
      <c r="AO235" s="142"/>
      <c r="AP235" s="142"/>
      <c r="AQ235" s="142"/>
      <c r="AR235" s="142"/>
      <c r="AS235" s="142"/>
      <c r="AT235" s="142"/>
      <c r="AU235" s="142"/>
      <c r="AV235" s="142"/>
      <c r="AW235" s="142"/>
      <c r="AX235" s="142"/>
      <c r="AY235" s="142"/>
      <c r="AZ235" s="142"/>
      <c r="BA235" s="142">
        <v>0.04</v>
      </c>
      <c r="BB235" s="142"/>
      <c r="BC235" s="142"/>
      <c r="BD235" s="157" t="s">
        <v>531</v>
      </c>
      <c r="BE235" s="143">
        <v>2017</v>
      </c>
      <c r="BF235" s="140" t="s">
        <v>532</v>
      </c>
      <c r="BG235" s="163"/>
      <c r="BH235" s="163"/>
      <c r="BI235" s="163"/>
      <c r="BJ235" s="163"/>
      <c r="BK235" s="163"/>
    </row>
    <row r="236" spans="1:63" ht="64" x14ac:dyDescent="0.2">
      <c r="A236" s="148"/>
      <c r="B236" s="140" t="s">
        <v>252</v>
      </c>
      <c r="C236" s="149" t="s">
        <v>355</v>
      </c>
      <c r="D236" s="150">
        <v>1.2200000000000002</v>
      </c>
      <c r="E236" s="142">
        <v>1.0900000000000001</v>
      </c>
      <c r="F236" s="142"/>
      <c r="G236" s="142"/>
      <c r="H236" s="142"/>
      <c r="I236" s="142"/>
      <c r="J236" s="142"/>
      <c r="K236" s="142"/>
      <c r="L236" s="142"/>
      <c r="M236" s="142"/>
      <c r="N236" s="142"/>
      <c r="O236" s="142"/>
      <c r="P236" s="142"/>
      <c r="Q236" s="142"/>
      <c r="R236" s="142"/>
      <c r="S236" s="142"/>
      <c r="T236" s="142"/>
      <c r="U236" s="142"/>
      <c r="V236" s="142"/>
      <c r="W236" s="142"/>
      <c r="X236" s="142"/>
      <c r="Y236" s="142"/>
      <c r="Z236" s="142"/>
      <c r="AA236" s="142"/>
      <c r="AB236" s="142"/>
      <c r="AC236" s="142"/>
      <c r="AD236" s="142"/>
      <c r="AE236" s="142"/>
      <c r="AF236" s="142"/>
      <c r="AG236" s="142"/>
      <c r="AH236" s="320"/>
      <c r="AI236" s="142"/>
      <c r="AJ236" s="142"/>
      <c r="AK236" s="142"/>
      <c r="AL236" s="142"/>
      <c r="AM236" s="142"/>
      <c r="AN236" s="142"/>
      <c r="AO236" s="142"/>
      <c r="AP236" s="142"/>
      <c r="AQ236" s="142"/>
      <c r="AR236" s="142"/>
      <c r="AS236" s="142"/>
      <c r="AT236" s="142"/>
      <c r="AU236" s="142"/>
      <c r="AV236" s="142"/>
      <c r="AW236" s="142"/>
      <c r="AX236" s="142"/>
      <c r="AY236" s="142"/>
      <c r="AZ236" s="142"/>
      <c r="BA236" s="142">
        <v>0.13</v>
      </c>
      <c r="BB236" s="142"/>
      <c r="BC236" s="142"/>
      <c r="BD236" s="157" t="s">
        <v>506</v>
      </c>
      <c r="BE236" s="143">
        <v>2017</v>
      </c>
      <c r="BF236" s="144" t="s">
        <v>533</v>
      </c>
      <c r="BG236" s="321"/>
      <c r="BH236" s="321"/>
      <c r="BI236" s="321"/>
      <c r="BJ236" s="320"/>
      <c r="BK236" s="320"/>
    </row>
    <row r="237" spans="1:63" ht="16" x14ac:dyDescent="0.2">
      <c r="A237" s="148"/>
      <c r="B237" s="140" t="s">
        <v>252</v>
      </c>
      <c r="C237" s="149" t="s">
        <v>355</v>
      </c>
      <c r="D237" s="150">
        <v>2.25</v>
      </c>
      <c r="E237" s="142">
        <v>2</v>
      </c>
      <c r="F237" s="142"/>
      <c r="G237" s="142"/>
      <c r="H237" s="142">
        <v>0.25</v>
      </c>
      <c r="I237" s="142"/>
      <c r="J237" s="142"/>
      <c r="K237" s="142"/>
      <c r="L237" s="142"/>
      <c r="M237" s="142"/>
      <c r="N237" s="142"/>
      <c r="O237" s="142"/>
      <c r="P237" s="142"/>
      <c r="Q237" s="142"/>
      <c r="R237" s="142"/>
      <c r="S237" s="142"/>
      <c r="T237" s="142"/>
      <c r="U237" s="142"/>
      <c r="V237" s="142"/>
      <c r="W237" s="142"/>
      <c r="X237" s="142"/>
      <c r="Y237" s="142"/>
      <c r="Z237" s="142"/>
      <c r="AA237" s="142"/>
      <c r="AB237" s="142"/>
      <c r="AC237" s="142"/>
      <c r="AD237" s="142"/>
      <c r="AE237" s="142"/>
      <c r="AF237" s="142"/>
      <c r="AG237" s="142"/>
      <c r="AH237" s="176"/>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57" t="s">
        <v>534</v>
      </c>
      <c r="BE237" s="143">
        <v>2017</v>
      </c>
      <c r="BF237" s="144" t="s">
        <v>535</v>
      </c>
      <c r="BG237" s="145"/>
      <c r="BH237" s="145"/>
      <c r="BI237" s="145"/>
      <c r="BJ237" s="176"/>
      <c r="BK237" s="176"/>
    </row>
    <row r="238" spans="1:63" ht="32" x14ac:dyDescent="0.2">
      <c r="A238" s="148"/>
      <c r="B238" s="140" t="s">
        <v>252</v>
      </c>
      <c r="C238" s="149" t="s">
        <v>355</v>
      </c>
      <c r="D238" s="150">
        <v>2.7</v>
      </c>
      <c r="E238" s="142">
        <v>1.8</v>
      </c>
      <c r="F238" s="142"/>
      <c r="G238" s="142"/>
      <c r="H238" s="142">
        <v>0.9</v>
      </c>
      <c r="I238" s="142"/>
      <c r="J238" s="142"/>
      <c r="K238" s="142"/>
      <c r="L238" s="142"/>
      <c r="M238" s="142"/>
      <c r="N238" s="142"/>
      <c r="O238" s="142"/>
      <c r="P238" s="142"/>
      <c r="Q238" s="142"/>
      <c r="R238" s="142"/>
      <c r="S238" s="142"/>
      <c r="T238" s="142"/>
      <c r="U238" s="142"/>
      <c r="V238" s="142"/>
      <c r="W238" s="142"/>
      <c r="X238" s="142"/>
      <c r="Y238" s="142"/>
      <c r="Z238" s="142"/>
      <c r="AA238" s="142"/>
      <c r="AB238" s="142"/>
      <c r="AC238" s="142"/>
      <c r="AD238" s="142"/>
      <c r="AE238" s="142"/>
      <c r="AF238" s="142"/>
      <c r="AG238" s="142"/>
      <c r="AH238" s="163"/>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57" t="s">
        <v>536</v>
      </c>
      <c r="BE238" s="143">
        <v>2017</v>
      </c>
      <c r="BF238" s="140" t="s">
        <v>537</v>
      </c>
      <c r="BG238" s="163"/>
      <c r="BH238" s="163"/>
      <c r="BI238" s="163"/>
      <c r="BJ238" s="163"/>
      <c r="BK238" s="163"/>
    </row>
    <row r="239" spans="1:63" ht="32" x14ac:dyDescent="0.2">
      <c r="A239" s="148"/>
      <c r="B239" s="140" t="s">
        <v>538</v>
      </c>
      <c r="C239" s="149" t="s">
        <v>355</v>
      </c>
      <c r="D239" s="150">
        <v>2.7800000000000002</v>
      </c>
      <c r="E239" s="142">
        <v>0.74</v>
      </c>
      <c r="F239" s="142"/>
      <c r="G239" s="142"/>
      <c r="H239" s="142">
        <v>0.53</v>
      </c>
      <c r="I239" s="142">
        <v>0.5</v>
      </c>
      <c r="J239" s="142"/>
      <c r="K239" s="142"/>
      <c r="L239" s="142">
        <v>1.01</v>
      </c>
      <c r="M239" s="142"/>
      <c r="N239" s="142"/>
      <c r="O239" s="142"/>
      <c r="P239" s="142"/>
      <c r="Q239" s="142"/>
      <c r="R239" s="142"/>
      <c r="S239" s="142"/>
      <c r="T239" s="142"/>
      <c r="U239" s="142"/>
      <c r="V239" s="142"/>
      <c r="W239" s="142"/>
      <c r="X239" s="142"/>
      <c r="Y239" s="142"/>
      <c r="Z239" s="142"/>
      <c r="AA239" s="142"/>
      <c r="AB239" s="142"/>
      <c r="AC239" s="142"/>
      <c r="AD239" s="142"/>
      <c r="AE239" s="142"/>
      <c r="AF239" s="142"/>
      <c r="AG239" s="142"/>
      <c r="AH239" s="163"/>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53" t="s">
        <v>539</v>
      </c>
      <c r="BE239" s="143"/>
      <c r="BF239" s="164"/>
      <c r="BG239" s="163"/>
      <c r="BH239" s="163"/>
      <c r="BI239" s="163"/>
      <c r="BJ239" s="163"/>
      <c r="BK239" s="163"/>
    </row>
    <row r="240" spans="1:63" ht="16" x14ac:dyDescent="0.2">
      <c r="A240" s="155" t="s">
        <v>540</v>
      </c>
      <c r="B240" s="156" t="s">
        <v>253</v>
      </c>
      <c r="C240" s="158"/>
      <c r="D240" s="159">
        <v>5.0999999999999996</v>
      </c>
      <c r="E240" s="159">
        <v>4.5999999999999996</v>
      </c>
      <c r="F240" s="159">
        <v>0</v>
      </c>
      <c r="G240" s="159">
        <v>0</v>
      </c>
      <c r="H240" s="159">
        <v>0.15</v>
      </c>
      <c r="I240" s="159">
        <v>0</v>
      </c>
      <c r="J240" s="159">
        <v>0</v>
      </c>
      <c r="K240" s="159">
        <v>0</v>
      </c>
      <c r="L240" s="159">
        <v>0</v>
      </c>
      <c r="M240" s="159">
        <v>0</v>
      </c>
      <c r="N240" s="159">
        <v>0</v>
      </c>
      <c r="O240" s="159">
        <v>0</v>
      </c>
      <c r="P240" s="159">
        <v>0</v>
      </c>
      <c r="Q240" s="159">
        <v>0</v>
      </c>
      <c r="R240" s="159">
        <v>0</v>
      </c>
      <c r="S240" s="159">
        <v>0</v>
      </c>
      <c r="T240" s="159">
        <v>0</v>
      </c>
      <c r="U240" s="159">
        <v>0.01</v>
      </c>
      <c r="V240" s="159">
        <v>0.21</v>
      </c>
      <c r="W240" s="159">
        <v>0</v>
      </c>
      <c r="X240" s="159"/>
      <c r="Y240" s="159">
        <v>0</v>
      </c>
      <c r="Z240" s="159">
        <v>0</v>
      </c>
      <c r="AA240" s="159">
        <v>0</v>
      </c>
      <c r="AB240" s="159">
        <v>0</v>
      </c>
      <c r="AC240" s="159">
        <v>0</v>
      </c>
      <c r="AD240" s="159">
        <v>0.13</v>
      </c>
      <c r="AE240" s="159">
        <v>0</v>
      </c>
      <c r="AF240" s="159">
        <v>0</v>
      </c>
      <c r="AG240" s="159">
        <v>0</v>
      </c>
      <c r="AH240" s="320"/>
      <c r="AI240" s="159">
        <v>0</v>
      </c>
      <c r="AJ240" s="159">
        <v>0</v>
      </c>
      <c r="AK240" s="159">
        <v>0</v>
      </c>
      <c r="AL240" s="159">
        <v>0</v>
      </c>
      <c r="AM240" s="159">
        <v>0</v>
      </c>
      <c r="AN240" s="159">
        <v>0</v>
      </c>
      <c r="AO240" s="159">
        <v>0</v>
      </c>
      <c r="AP240" s="159">
        <v>0</v>
      </c>
      <c r="AQ240" s="159">
        <v>0</v>
      </c>
      <c r="AR240" s="159">
        <v>0</v>
      </c>
      <c r="AS240" s="159">
        <v>0</v>
      </c>
      <c r="AT240" s="159">
        <v>0</v>
      </c>
      <c r="AU240" s="159">
        <v>0</v>
      </c>
      <c r="AV240" s="159">
        <v>0</v>
      </c>
      <c r="AW240" s="159">
        <v>0</v>
      </c>
      <c r="AX240" s="159">
        <v>0</v>
      </c>
      <c r="AY240" s="159">
        <v>0</v>
      </c>
      <c r="AZ240" s="159">
        <v>0</v>
      </c>
      <c r="BA240" s="159">
        <v>0</v>
      </c>
      <c r="BB240" s="159">
        <v>0</v>
      </c>
      <c r="BC240" s="159">
        <v>0</v>
      </c>
      <c r="BD240" s="160"/>
      <c r="BE240" s="161"/>
      <c r="BF240" s="322"/>
      <c r="BG240" s="321"/>
      <c r="BH240" s="321"/>
      <c r="BI240" s="321"/>
      <c r="BJ240" s="320"/>
      <c r="BK240" s="320"/>
    </row>
    <row r="241" spans="1:63" ht="16" x14ac:dyDescent="0.2">
      <c r="A241" s="148"/>
      <c r="B241" s="140" t="s">
        <v>541</v>
      </c>
      <c r="C241" s="162" t="s">
        <v>375</v>
      </c>
      <c r="D241" s="150">
        <v>1.5</v>
      </c>
      <c r="E241" s="150">
        <v>1.5</v>
      </c>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150"/>
      <c r="AH241" s="176"/>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3" t="s">
        <v>542</v>
      </c>
      <c r="BE241" s="152">
        <v>2017</v>
      </c>
      <c r="BF241" s="144" t="s">
        <v>543</v>
      </c>
      <c r="BG241" s="145"/>
      <c r="BH241" s="145"/>
      <c r="BI241" s="145"/>
      <c r="BJ241" s="176"/>
      <c r="BK241" s="176"/>
    </row>
    <row r="242" spans="1:63" ht="96" x14ac:dyDescent="0.2">
      <c r="A242" s="148"/>
      <c r="B242" s="140" t="s">
        <v>541</v>
      </c>
      <c r="C242" s="162" t="s">
        <v>375</v>
      </c>
      <c r="D242" s="150">
        <v>3</v>
      </c>
      <c r="E242" s="150">
        <v>3</v>
      </c>
      <c r="F242" s="150"/>
      <c r="G242" s="150"/>
      <c r="H242" s="150"/>
      <c r="I242" s="150"/>
      <c r="J242" s="150"/>
      <c r="K242" s="150"/>
      <c r="L242" s="150"/>
      <c r="M242" s="150"/>
      <c r="N242" s="150"/>
      <c r="O242" s="150"/>
      <c r="P242" s="150"/>
      <c r="Q242" s="150"/>
      <c r="R242" s="150"/>
      <c r="S242" s="150"/>
      <c r="T242" s="150"/>
      <c r="U242" s="150"/>
      <c r="V242" s="150"/>
      <c r="W242" s="150"/>
      <c r="X242" s="150"/>
      <c r="Y242" s="150"/>
      <c r="Z242" s="150"/>
      <c r="AA242" s="150"/>
      <c r="AB242" s="150"/>
      <c r="AC242" s="150"/>
      <c r="AD242" s="150"/>
      <c r="AE242" s="150"/>
      <c r="AF242" s="150"/>
      <c r="AG242" s="150"/>
      <c r="AH242" s="176"/>
      <c r="AI242" s="150"/>
      <c r="AJ242" s="150"/>
      <c r="AK242" s="150"/>
      <c r="AL242" s="150"/>
      <c r="AM242" s="150"/>
      <c r="AN242" s="150"/>
      <c r="AO242" s="150"/>
      <c r="AP242" s="150"/>
      <c r="AQ242" s="150"/>
      <c r="AR242" s="150"/>
      <c r="AS242" s="150"/>
      <c r="AT242" s="150"/>
      <c r="AU242" s="150"/>
      <c r="AV242" s="150"/>
      <c r="AW242" s="150"/>
      <c r="AX242" s="150"/>
      <c r="AY242" s="150"/>
      <c r="AZ242" s="150"/>
      <c r="BA242" s="150"/>
      <c r="BB242" s="150"/>
      <c r="BC242" s="150"/>
      <c r="BD242" s="153" t="s">
        <v>495</v>
      </c>
      <c r="BE242" s="152"/>
      <c r="BF242" s="144" t="s">
        <v>544</v>
      </c>
      <c r="BG242" s="145"/>
      <c r="BH242" s="145"/>
      <c r="BI242" s="145"/>
      <c r="BJ242" s="176"/>
      <c r="BK242" s="176"/>
    </row>
    <row r="243" spans="1:63" ht="32" x14ac:dyDescent="0.2">
      <c r="A243" s="148"/>
      <c r="B243" s="140" t="s">
        <v>545</v>
      </c>
      <c r="C243" s="162" t="s">
        <v>375</v>
      </c>
      <c r="D243" s="150">
        <v>0.6</v>
      </c>
      <c r="E243" s="150">
        <v>0.1</v>
      </c>
      <c r="F243" s="150"/>
      <c r="G243" s="150"/>
      <c r="H243" s="150">
        <v>0.15</v>
      </c>
      <c r="I243" s="150"/>
      <c r="J243" s="150"/>
      <c r="K243" s="150"/>
      <c r="L243" s="150"/>
      <c r="M243" s="150"/>
      <c r="N243" s="150"/>
      <c r="O243" s="150"/>
      <c r="P243" s="150"/>
      <c r="Q243" s="150"/>
      <c r="R243" s="150"/>
      <c r="S243" s="150"/>
      <c r="T243" s="150"/>
      <c r="U243" s="150">
        <v>0.01</v>
      </c>
      <c r="V243" s="150">
        <v>0.21</v>
      </c>
      <c r="W243" s="150"/>
      <c r="X243" s="150"/>
      <c r="Y243" s="150"/>
      <c r="Z243" s="150"/>
      <c r="AA243" s="150"/>
      <c r="AB243" s="150"/>
      <c r="AC243" s="150"/>
      <c r="AD243" s="150">
        <v>0.13</v>
      </c>
      <c r="AE243" s="150"/>
      <c r="AF243" s="150"/>
      <c r="AG243" s="150"/>
      <c r="AH243" s="176"/>
      <c r="AI243" s="150"/>
      <c r="AJ243" s="150"/>
      <c r="AK243" s="150"/>
      <c r="AL243" s="150"/>
      <c r="AM243" s="150"/>
      <c r="AN243" s="150"/>
      <c r="AO243" s="150"/>
      <c r="AP243" s="150"/>
      <c r="AQ243" s="150"/>
      <c r="AR243" s="150"/>
      <c r="AS243" s="150"/>
      <c r="AT243" s="150"/>
      <c r="AU243" s="150"/>
      <c r="AV243" s="150"/>
      <c r="AW243" s="150"/>
      <c r="AX243" s="150"/>
      <c r="AY243" s="150"/>
      <c r="AZ243" s="150"/>
      <c r="BA243" s="150"/>
      <c r="BB243" s="150"/>
      <c r="BC243" s="150"/>
      <c r="BD243" s="144" t="s">
        <v>546</v>
      </c>
      <c r="BE243" s="152"/>
      <c r="BF243" s="184"/>
      <c r="BG243" s="145"/>
      <c r="BH243" s="145"/>
      <c r="BI243" s="145"/>
      <c r="BJ243" s="176"/>
      <c r="BK243" s="176"/>
    </row>
    <row r="244" spans="1:63" ht="16" x14ac:dyDescent="0.2">
      <c r="A244" s="165" t="s">
        <v>548</v>
      </c>
      <c r="B244" s="166" t="s">
        <v>303</v>
      </c>
      <c r="C244" s="167"/>
      <c r="D244" s="168">
        <v>336.03000000000003</v>
      </c>
      <c r="E244" s="168">
        <v>13.61</v>
      </c>
      <c r="F244" s="168">
        <v>0</v>
      </c>
      <c r="G244" s="168">
        <v>0</v>
      </c>
      <c r="H244" s="168">
        <v>37.500000000000007</v>
      </c>
      <c r="I244" s="168">
        <v>57.36</v>
      </c>
      <c r="J244" s="168">
        <v>18</v>
      </c>
      <c r="K244" s="168">
        <v>0</v>
      </c>
      <c r="L244" s="168">
        <v>175.1</v>
      </c>
      <c r="M244" s="168">
        <v>0</v>
      </c>
      <c r="N244" s="168">
        <v>0</v>
      </c>
      <c r="O244" s="168">
        <v>0</v>
      </c>
      <c r="P244" s="168">
        <v>0</v>
      </c>
      <c r="Q244" s="168">
        <v>0</v>
      </c>
      <c r="R244" s="168">
        <v>0</v>
      </c>
      <c r="S244" s="168">
        <v>0</v>
      </c>
      <c r="T244" s="168">
        <v>0</v>
      </c>
      <c r="U244" s="168">
        <v>0</v>
      </c>
      <c r="V244" s="168">
        <v>0</v>
      </c>
      <c r="W244" s="168">
        <v>0</v>
      </c>
      <c r="X244" s="168"/>
      <c r="Y244" s="168">
        <v>5</v>
      </c>
      <c r="Z244" s="168">
        <v>0.1</v>
      </c>
      <c r="AA244" s="168">
        <v>0</v>
      </c>
      <c r="AB244" s="168">
        <v>0</v>
      </c>
      <c r="AC244" s="168">
        <v>0</v>
      </c>
      <c r="AD244" s="168">
        <v>0</v>
      </c>
      <c r="AE244" s="168">
        <v>0</v>
      </c>
      <c r="AF244" s="168">
        <v>0</v>
      </c>
      <c r="AG244" s="168">
        <v>0</v>
      </c>
      <c r="AH244" s="176"/>
      <c r="AI244" s="168">
        <v>0.2</v>
      </c>
      <c r="AJ244" s="168">
        <v>0</v>
      </c>
      <c r="AK244" s="168">
        <v>0</v>
      </c>
      <c r="AL244" s="168">
        <v>0</v>
      </c>
      <c r="AM244" s="168">
        <v>2.2000000000000002</v>
      </c>
      <c r="AN244" s="168">
        <v>0.2</v>
      </c>
      <c r="AO244" s="168">
        <v>0.05</v>
      </c>
      <c r="AP244" s="168">
        <v>0</v>
      </c>
      <c r="AQ244" s="168">
        <v>0</v>
      </c>
      <c r="AR244" s="168">
        <v>0</v>
      </c>
      <c r="AS244" s="168">
        <v>0.1</v>
      </c>
      <c r="AT244" s="168">
        <v>0</v>
      </c>
      <c r="AU244" s="168">
        <v>0.11</v>
      </c>
      <c r="AV244" s="168">
        <v>0</v>
      </c>
      <c r="AW244" s="168">
        <v>0</v>
      </c>
      <c r="AX244" s="168">
        <v>0.2</v>
      </c>
      <c r="AY244" s="168">
        <v>0</v>
      </c>
      <c r="AZ244" s="168">
        <v>0</v>
      </c>
      <c r="BA244" s="168">
        <v>25.8</v>
      </c>
      <c r="BB244" s="168">
        <v>0.5</v>
      </c>
      <c r="BC244" s="168">
        <v>0</v>
      </c>
      <c r="BD244" s="169"/>
      <c r="BE244" s="170"/>
      <c r="BF244" s="144"/>
      <c r="BG244" s="145"/>
      <c r="BH244" s="145"/>
      <c r="BI244" s="145"/>
      <c r="BJ244" s="176"/>
      <c r="BK244" s="176"/>
    </row>
    <row r="245" spans="1:63" ht="64" x14ac:dyDescent="0.2">
      <c r="A245" s="148"/>
      <c r="B245" s="140" t="s">
        <v>549</v>
      </c>
      <c r="C245" s="162" t="s">
        <v>254</v>
      </c>
      <c r="D245" s="150">
        <v>122.2</v>
      </c>
      <c r="E245" s="150">
        <v>5</v>
      </c>
      <c r="F245" s="150"/>
      <c r="G245" s="150"/>
      <c r="H245" s="150">
        <v>15</v>
      </c>
      <c r="I245" s="150">
        <v>35</v>
      </c>
      <c r="J245" s="150"/>
      <c r="K245" s="150"/>
      <c r="L245" s="150">
        <v>55</v>
      </c>
      <c r="M245" s="150"/>
      <c r="N245" s="150"/>
      <c r="O245" s="150"/>
      <c r="P245" s="150"/>
      <c r="Q245" s="150"/>
      <c r="R245" s="150"/>
      <c r="S245" s="150"/>
      <c r="T245" s="150"/>
      <c r="U245" s="150"/>
      <c r="V245" s="150"/>
      <c r="W245" s="150"/>
      <c r="X245" s="150"/>
      <c r="Y245" s="150"/>
      <c r="Z245" s="150"/>
      <c r="AA245" s="150"/>
      <c r="AB245" s="150"/>
      <c r="AC245" s="150"/>
      <c r="AD245" s="150"/>
      <c r="AE245" s="150"/>
      <c r="AF245" s="150"/>
      <c r="AG245" s="150"/>
      <c r="AH245" s="176"/>
      <c r="AI245" s="150"/>
      <c r="AJ245" s="150"/>
      <c r="AK245" s="150"/>
      <c r="AL245" s="150"/>
      <c r="AM245" s="150">
        <v>2</v>
      </c>
      <c r="AN245" s="150">
        <v>0.2</v>
      </c>
      <c r="AO245" s="150"/>
      <c r="AP245" s="150"/>
      <c r="AQ245" s="150"/>
      <c r="AR245" s="150"/>
      <c r="AS245" s="150"/>
      <c r="AT245" s="150"/>
      <c r="AU245" s="150"/>
      <c r="AV245" s="150"/>
      <c r="AW245" s="150"/>
      <c r="AX245" s="150"/>
      <c r="AY245" s="150"/>
      <c r="AZ245" s="150"/>
      <c r="BA245" s="150">
        <v>10</v>
      </c>
      <c r="BB245" s="150"/>
      <c r="BC245" s="150"/>
      <c r="BD245" s="144" t="s">
        <v>550</v>
      </c>
      <c r="BE245" s="152"/>
      <c r="BF245" s="144"/>
      <c r="BG245" s="145"/>
      <c r="BH245" s="145"/>
      <c r="BI245" s="145"/>
      <c r="BJ245" s="176"/>
      <c r="BK245" s="176"/>
    </row>
    <row r="246" spans="1:63" ht="16" x14ac:dyDescent="0.2">
      <c r="A246" s="148"/>
      <c r="B246" s="140" t="s">
        <v>551</v>
      </c>
      <c r="C246" s="162" t="s">
        <v>254</v>
      </c>
      <c r="D246" s="150">
        <v>4</v>
      </c>
      <c r="E246" s="150">
        <v>3.5</v>
      </c>
      <c r="F246" s="150"/>
      <c r="G246" s="150"/>
      <c r="H246" s="150">
        <v>0.5</v>
      </c>
      <c r="I246" s="150"/>
      <c r="J246" s="150"/>
      <c r="K246" s="150"/>
      <c r="L246" s="150"/>
      <c r="M246" s="150"/>
      <c r="N246" s="150"/>
      <c r="O246" s="150"/>
      <c r="P246" s="150"/>
      <c r="Q246" s="150"/>
      <c r="R246" s="150"/>
      <c r="S246" s="150"/>
      <c r="T246" s="150"/>
      <c r="U246" s="150"/>
      <c r="V246" s="150"/>
      <c r="W246" s="150"/>
      <c r="X246" s="150"/>
      <c r="Y246" s="150"/>
      <c r="Z246" s="150"/>
      <c r="AA246" s="150"/>
      <c r="AB246" s="150"/>
      <c r="AC246" s="150"/>
      <c r="AD246" s="150"/>
      <c r="AE246" s="150"/>
      <c r="AF246" s="150"/>
      <c r="AG246" s="150"/>
      <c r="AH246" s="176"/>
      <c r="AI246" s="150"/>
      <c r="AJ246" s="150"/>
      <c r="AK246" s="150"/>
      <c r="AL246" s="150"/>
      <c r="AM246" s="150"/>
      <c r="AN246" s="150"/>
      <c r="AO246" s="150"/>
      <c r="AP246" s="150"/>
      <c r="AQ246" s="150"/>
      <c r="AR246" s="150"/>
      <c r="AS246" s="150"/>
      <c r="AT246" s="150"/>
      <c r="AU246" s="150"/>
      <c r="AV246" s="150"/>
      <c r="AW246" s="150"/>
      <c r="AX246" s="150"/>
      <c r="AY246" s="150"/>
      <c r="AZ246" s="150"/>
      <c r="BA246" s="150"/>
      <c r="BB246" s="150"/>
      <c r="BC246" s="150"/>
      <c r="BD246" s="144" t="s">
        <v>552</v>
      </c>
      <c r="BE246" s="152"/>
      <c r="BF246" s="144"/>
      <c r="BG246" s="145"/>
      <c r="BH246" s="145"/>
      <c r="BI246" s="145"/>
      <c r="BJ246" s="176"/>
      <c r="BK246" s="176"/>
    </row>
    <row r="247" spans="1:63" ht="16" x14ac:dyDescent="0.2">
      <c r="A247" s="148"/>
      <c r="B247" s="140" t="s">
        <v>553</v>
      </c>
      <c r="C247" s="162" t="s">
        <v>254</v>
      </c>
      <c r="D247" s="150">
        <v>4</v>
      </c>
      <c r="E247" s="150">
        <v>1.5</v>
      </c>
      <c r="F247" s="150"/>
      <c r="G247" s="150"/>
      <c r="H247" s="150">
        <v>1</v>
      </c>
      <c r="I247" s="150"/>
      <c r="J247" s="150"/>
      <c r="K247" s="150"/>
      <c r="L247" s="150"/>
      <c r="M247" s="150"/>
      <c r="N247" s="150"/>
      <c r="O247" s="150"/>
      <c r="P247" s="150"/>
      <c r="Q247" s="150"/>
      <c r="R247" s="150"/>
      <c r="S247" s="150"/>
      <c r="T247" s="150"/>
      <c r="U247" s="150"/>
      <c r="V247" s="150"/>
      <c r="W247" s="150"/>
      <c r="X247" s="150"/>
      <c r="Y247" s="150"/>
      <c r="Z247" s="150"/>
      <c r="AA247" s="150"/>
      <c r="AB247" s="150"/>
      <c r="AC247" s="150"/>
      <c r="AD247" s="150"/>
      <c r="AE247" s="150"/>
      <c r="AF247" s="150"/>
      <c r="AG247" s="150"/>
      <c r="AH247" s="176"/>
      <c r="AI247" s="150"/>
      <c r="AJ247" s="150"/>
      <c r="AK247" s="150"/>
      <c r="AL247" s="150"/>
      <c r="AM247" s="150"/>
      <c r="AN247" s="150"/>
      <c r="AO247" s="150"/>
      <c r="AP247" s="150"/>
      <c r="AQ247" s="150"/>
      <c r="AR247" s="150"/>
      <c r="AS247" s="150"/>
      <c r="AT247" s="150"/>
      <c r="AU247" s="150"/>
      <c r="AV247" s="150"/>
      <c r="AW247" s="150"/>
      <c r="AX247" s="150"/>
      <c r="AY247" s="150"/>
      <c r="AZ247" s="150"/>
      <c r="BA247" s="150">
        <v>1.5</v>
      </c>
      <c r="BB247" s="150"/>
      <c r="BC247" s="150"/>
      <c r="BD247" s="153" t="s">
        <v>492</v>
      </c>
      <c r="BE247" s="152"/>
      <c r="BF247" s="140"/>
      <c r="BG247" s="145"/>
      <c r="BH247" s="145"/>
      <c r="BI247" s="145"/>
      <c r="BJ247" s="176"/>
      <c r="BK247" s="176"/>
    </row>
    <row r="248" spans="1:63" ht="16" x14ac:dyDescent="0.2">
      <c r="A248" s="148"/>
      <c r="B248" s="140" t="s">
        <v>554</v>
      </c>
      <c r="C248" s="162" t="s">
        <v>254</v>
      </c>
      <c r="D248" s="150">
        <v>1.9100000000000001</v>
      </c>
      <c r="E248" s="150">
        <v>0.91</v>
      </c>
      <c r="F248" s="150"/>
      <c r="G248" s="150"/>
      <c r="H248" s="150">
        <v>1</v>
      </c>
      <c r="I248" s="150"/>
      <c r="J248" s="150"/>
      <c r="K248" s="150"/>
      <c r="L248" s="150"/>
      <c r="M248" s="150"/>
      <c r="N248" s="150"/>
      <c r="O248" s="150"/>
      <c r="P248" s="150"/>
      <c r="Q248" s="150"/>
      <c r="R248" s="150"/>
      <c r="S248" s="150"/>
      <c r="T248" s="150"/>
      <c r="U248" s="150"/>
      <c r="V248" s="150"/>
      <c r="W248" s="150"/>
      <c r="X248" s="150"/>
      <c r="Y248" s="150"/>
      <c r="Z248" s="150"/>
      <c r="AA248" s="150"/>
      <c r="AB248" s="150"/>
      <c r="AC248" s="150"/>
      <c r="AD248" s="150"/>
      <c r="AE248" s="150"/>
      <c r="AF248" s="150"/>
      <c r="AG248" s="150"/>
      <c r="AH248" s="176"/>
      <c r="AI248" s="150"/>
      <c r="AJ248" s="150"/>
      <c r="AK248" s="150"/>
      <c r="AL248" s="150"/>
      <c r="AM248" s="150"/>
      <c r="AN248" s="150"/>
      <c r="AO248" s="150"/>
      <c r="AP248" s="150"/>
      <c r="AQ248" s="150"/>
      <c r="AR248" s="150"/>
      <c r="AS248" s="150"/>
      <c r="AT248" s="150"/>
      <c r="AU248" s="150"/>
      <c r="AV248" s="150"/>
      <c r="AW248" s="150"/>
      <c r="AX248" s="150"/>
      <c r="AY248" s="150"/>
      <c r="AZ248" s="150"/>
      <c r="BA248" s="150"/>
      <c r="BB248" s="150"/>
      <c r="BC248" s="150"/>
      <c r="BD248" s="153" t="s">
        <v>506</v>
      </c>
      <c r="BE248" s="152">
        <v>2017</v>
      </c>
      <c r="BF248" s="144"/>
      <c r="BG248" s="145"/>
      <c r="BH248" s="145"/>
      <c r="BI248" s="145"/>
      <c r="BJ248" s="176"/>
      <c r="BK248" s="176"/>
    </row>
    <row r="249" spans="1:63" ht="48" x14ac:dyDescent="0.2">
      <c r="A249" s="148"/>
      <c r="B249" s="140" t="s">
        <v>555</v>
      </c>
      <c r="C249" s="162" t="s">
        <v>254</v>
      </c>
      <c r="D249" s="150">
        <v>26.5</v>
      </c>
      <c r="E249" s="150">
        <v>0.5</v>
      </c>
      <c r="F249" s="150"/>
      <c r="G249" s="150"/>
      <c r="H249" s="150">
        <v>3</v>
      </c>
      <c r="I249" s="150">
        <v>5</v>
      </c>
      <c r="J249" s="150"/>
      <c r="K249" s="150"/>
      <c r="L249" s="150">
        <v>18</v>
      </c>
      <c r="M249" s="150"/>
      <c r="N249" s="150"/>
      <c r="O249" s="150"/>
      <c r="P249" s="150"/>
      <c r="Q249" s="150"/>
      <c r="R249" s="150"/>
      <c r="S249" s="150"/>
      <c r="T249" s="150"/>
      <c r="U249" s="150"/>
      <c r="V249" s="150"/>
      <c r="W249" s="150"/>
      <c r="X249" s="150"/>
      <c r="Y249" s="150"/>
      <c r="Z249" s="150"/>
      <c r="AA249" s="150"/>
      <c r="AB249" s="150"/>
      <c r="AC249" s="150"/>
      <c r="AD249" s="150"/>
      <c r="AE249" s="150"/>
      <c r="AF249" s="150"/>
      <c r="AG249" s="150"/>
      <c r="AH249" s="176"/>
      <c r="AI249" s="150"/>
      <c r="AJ249" s="150"/>
      <c r="AK249" s="150"/>
      <c r="AL249" s="150"/>
      <c r="AM249" s="150"/>
      <c r="AN249" s="150"/>
      <c r="AO249" s="150"/>
      <c r="AP249" s="150"/>
      <c r="AQ249" s="150"/>
      <c r="AR249" s="150"/>
      <c r="AS249" s="150"/>
      <c r="AT249" s="150"/>
      <c r="AU249" s="150"/>
      <c r="AV249" s="150"/>
      <c r="AW249" s="150"/>
      <c r="AX249" s="150"/>
      <c r="AY249" s="150"/>
      <c r="AZ249" s="150"/>
      <c r="BA249" s="150"/>
      <c r="BB249" s="150"/>
      <c r="BC249" s="150"/>
      <c r="BD249" s="171" t="s">
        <v>556</v>
      </c>
      <c r="BE249" s="152"/>
      <c r="BF249" s="144"/>
      <c r="BG249" s="145"/>
      <c r="BH249" s="145"/>
      <c r="BI249" s="145"/>
      <c r="BJ249" s="176"/>
      <c r="BK249" s="176"/>
    </row>
    <row r="250" spans="1:63" ht="16" x14ac:dyDescent="0.2">
      <c r="A250" s="147"/>
      <c r="B250" s="140" t="s">
        <v>557</v>
      </c>
      <c r="C250" s="149" t="s">
        <v>254</v>
      </c>
      <c r="D250" s="150">
        <v>4</v>
      </c>
      <c r="E250" s="142">
        <v>1.5</v>
      </c>
      <c r="F250" s="142"/>
      <c r="G250" s="142"/>
      <c r="H250" s="142">
        <v>1.5</v>
      </c>
      <c r="I250" s="142"/>
      <c r="J250" s="142"/>
      <c r="K250" s="142"/>
      <c r="L250" s="142"/>
      <c r="M250" s="142"/>
      <c r="N250" s="142"/>
      <c r="O250" s="142"/>
      <c r="P250" s="142"/>
      <c r="Q250" s="142"/>
      <c r="R250" s="142"/>
      <c r="S250" s="142"/>
      <c r="T250" s="142"/>
      <c r="U250" s="142"/>
      <c r="V250" s="142"/>
      <c r="W250" s="142"/>
      <c r="X250" s="142"/>
      <c r="Y250" s="142"/>
      <c r="Z250" s="142"/>
      <c r="AA250" s="142"/>
      <c r="AB250" s="142"/>
      <c r="AC250" s="142"/>
      <c r="AD250" s="142"/>
      <c r="AE250" s="142"/>
      <c r="AF250" s="142"/>
      <c r="AG250" s="142"/>
      <c r="AH250" s="176"/>
      <c r="AI250" s="142"/>
      <c r="AJ250" s="142"/>
      <c r="AK250" s="142"/>
      <c r="AL250" s="142"/>
      <c r="AM250" s="142"/>
      <c r="AN250" s="142"/>
      <c r="AO250" s="142"/>
      <c r="AP250" s="142"/>
      <c r="AQ250" s="142"/>
      <c r="AR250" s="142"/>
      <c r="AS250" s="142"/>
      <c r="AT250" s="142"/>
      <c r="AU250" s="142"/>
      <c r="AV250" s="142"/>
      <c r="AW250" s="142"/>
      <c r="AX250" s="142"/>
      <c r="AY250" s="142"/>
      <c r="AZ250" s="142"/>
      <c r="BA250" s="142">
        <v>1</v>
      </c>
      <c r="BB250" s="142"/>
      <c r="BC250" s="142"/>
      <c r="BD250" s="157" t="s">
        <v>536</v>
      </c>
      <c r="BE250" s="143">
        <v>2017</v>
      </c>
      <c r="BF250" s="144" t="s">
        <v>558</v>
      </c>
      <c r="BG250" s="145"/>
      <c r="BH250" s="145"/>
      <c r="BI250" s="145"/>
      <c r="BJ250" s="176"/>
      <c r="BK250" s="176"/>
    </row>
    <row r="251" spans="1:63" ht="32" x14ac:dyDescent="0.2">
      <c r="A251" s="147"/>
      <c r="B251" s="140" t="s">
        <v>559</v>
      </c>
      <c r="C251" s="149" t="s">
        <v>254</v>
      </c>
      <c r="D251" s="150">
        <v>5.3999999999999995</v>
      </c>
      <c r="E251" s="142">
        <v>0.1</v>
      </c>
      <c r="F251" s="142"/>
      <c r="G251" s="142"/>
      <c r="H251" s="142">
        <v>1.2</v>
      </c>
      <c r="I251" s="142">
        <v>1.54</v>
      </c>
      <c r="J251" s="142"/>
      <c r="K251" s="142"/>
      <c r="L251" s="142">
        <v>1.5</v>
      </c>
      <c r="M251" s="142"/>
      <c r="N251" s="142"/>
      <c r="O251" s="142"/>
      <c r="P251" s="142"/>
      <c r="Q251" s="142"/>
      <c r="R251" s="142"/>
      <c r="S251" s="142"/>
      <c r="T251" s="142"/>
      <c r="U251" s="142"/>
      <c r="V251" s="142"/>
      <c r="W251" s="142"/>
      <c r="X251" s="142"/>
      <c r="Y251" s="142"/>
      <c r="Z251" s="142">
        <v>0.1</v>
      </c>
      <c r="AA251" s="142"/>
      <c r="AB251" s="142"/>
      <c r="AC251" s="142"/>
      <c r="AD251" s="142"/>
      <c r="AE251" s="142"/>
      <c r="AF251" s="142"/>
      <c r="AG251" s="142"/>
      <c r="AH251" s="176"/>
      <c r="AI251" s="142">
        <v>0.2</v>
      </c>
      <c r="AJ251" s="142"/>
      <c r="AK251" s="142"/>
      <c r="AL251" s="142"/>
      <c r="AM251" s="142"/>
      <c r="AN251" s="142"/>
      <c r="AO251" s="142">
        <v>0.05</v>
      </c>
      <c r="AP251" s="142"/>
      <c r="AQ251" s="142"/>
      <c r="AR251" s="142"/>
      <c r="AS251" s="142">
        <v>0.1</v>
      </c>
      <c r="AT251" s="142"/>
      <c r="AU251" s="142">
        <v>0.11</v>
      </c>
      <c r="AV251" s="142"/>
      <c r="AW251" s="142"/>
      <c r="AX251" s="142">
        <v>0.2</v>
      </c>
      <c r="AY251" s="142"/>
      <c r="AZ251" s="142"/>
      <c r="BA251" s="142">
        <v>0.3</v>
      </c>
      <c r="BB251" s="142"/>
      <c r="BC251" s="142"/>
      <c r="BD251" s="157" t="s">
        <v>497</v>
      </c>
      <c r="BE251" s="143"/>
      <c r="BF251" s="184"/>
      <c r="BG251" s="145"/>
      <c r="BH251" s="145"/>
      <c r="BI251" s="145"/>
      <c r="BJ251" s="176"/>
      <c r="BK251" s="176"/>
    </row>
    <row r="252" spans="1:63" ht="16" x14ac:dyDescent="0.2">
      <c r="A252" s="172"/>
      <c r="B252" s="140" t="s">
        <v>560</v>
      </c>
      <c r="C252" s="149" t="s">
        <v>254</v>
      </c>
      <c r="D252" s="150">
        <v>5.0999999999999996</v>
      </c>
      <c r="E252" s="142">
        <v>0.6</v>
      </c>
      <c r="F252" s="142"/>
      <c r="G252" s="142"/>
      <c r="H252" s="142">
        <v>2</v>
      </c>
      <c r="I252" s="142"/>
      <c r="J252" s="142"/>
      <c r="K252" s="142"/>
      <c r="L252" s="142">
        <v>2.5</v>
      </c>
      <c r="M252" s="142"/>
      <c r="N252" s="142"/>
      <c r="O252" s="142"/>
      <c r="P252" s="142"/>
      <c r="Q252" s="142"/>
      <c r="R252" s="142"/>
      <c r="S252" s="142"/>
      <c r="T252" s="142"/>
      <c r="U252" s="142"/>
      <c r="V252" s="142"/>
      <c r="W252" s="142"/>
      <c r="X252" s="142"/>
      <c r="Y252" s="142"/>
      <c r="Z252" s="142"/>
      <c r="AA252" s="142"/>
      <c r="AB252" s="142"/>
      <c r="AC252" s="142"/>
      <c r="AD252" s="142"/>
      <c r="AE252" s="142"/>
      <c r="AF252" s="142"/>
      <c r="AG252" s="142"/>
      <c r="AH252" s="176"/>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53" t="s">
        <v>561</v>
      </c>
      <c r="BE252" s="143"/>
      <c r="BF252" s="184"/>
      <c r="BG252" s="145"/>
      <c r="BH252" s="145"/>
      <c r="BI252" s="145"/>
      <c r="BJ252" s="176"/>
      <c r="BK252" s="176"/>
    </row>
    <row r="253" spans="1:63" ht="16" x14ac:dyDescent="0.2">
      <c r="A253" s="165" t="s">
        <v>562</v>
      </c>
      <c r="B253" s="166" t="s">
        <v>318</v>
      </c>
      <c r="C253" s="167"/>
      <c r="D253" s="168">
        <v>15.07</v>
      </c>
      <c r="E253" s="168">
        <v>3.04</v>
      </c>
      <c r="F253" s="168">
        <v>0</v>
      </c>
      <c r="G253" s="168">
        <v>0</v>
      </c>
      <c r="H253" s="168">
        <v>2.52</v>
      </c>
      <c r="I253" s="168">
        <v>0</v>
      </c>
      <c r="J253" s="168">
        <v>0</v>
      </c>
      <c r="K253" s="168">
        <v>0</v>
      </c>
      <c r="L253" s="168">
        <v>9</v>
      </c>
      <c r="M253" s="168">
        <v>0</v>
      </c>
      <c r="N253" s="168">
        <v>0</v>
      </c>
      <c r="O253" s="168">
        <v>0</v>
      </c>
      <c r="P253" s="168">
        <v>0</v>
      </c>
      <c r="Q253" s="168">
        <v>0</v>
      </c>
      <c r="R253" s="168">
        <v>0</v>
      </c>
      <c r="S253" s="168">
        <v>0</v>
      </c>
      <c r="T253" s="168">
        <v>0</v>
      </c>
      <c r="U253" s="168">
        <v>0</v>
      </c>
      <c r="V253" s="168">
        <v>0</v>
      </c>
      <c r="W253" s="168">
        <v>0</v>
      </c>
      <c r="X253" s="168"/>
      <c r="Y253" s="168">
        <v>0</v>
      </c>
      <c r="Z253" s="168">
        <v>0</v>
      </c>
      <c r="AA253" s="168">
        <v>0</v>
      </c>
      <c r="AB253" s="168">
        <v>0</v>
      </c>
      <c r="AC253" s="168">
        <v>0</v>
      </c>
      <c r="AD253" s="168">
        <v>0</v>
      </c>
      <c r="AE253" s="168">
        <v>0</v>
      </c>
      <c r="AF253" s="168">
        <v>0</v>
      </c>
      <c r="AG253" s="168">
        <v>0</v>
      </c>
      <c r="AH253" s="176"/>
      <c r="AI253" s="168">
        <v>0</v>
      </c>
      <c r="AJ253" s="168">
        <v>0</v>
      </c>
      <c r="AK253" s="168">
        <v>0</v>
      </c>
      <c r="AL253" s="168">
        <v>0</v>
      </c>
      <c r="AM253" s="168">
        <v>0</v>
      </c>
      <c r="AN253" s="168">
        <v>0</v>
      </c>
      <c r="AO253" s="168">
        <v>0</v>
      </c>
      <c r="AP253" s="168">
        <v>0</v>
      </c>
      <c r="AQ253" s="168">
        <v>0</v>
      </c>
      <c r="AR253" s="168">
        <v>0</v>
      </c>
      <c r="AS253" s="168">
        <v>0</v>
      </c>
      <c r="AT253" s="168">
        <v>0</v>
      </c>
      <c r="AU253" s="168">
        <v>0</v>
      </c>
      <c r="AV253" s="168">
        <v>0</v>
      </c>
      <c r="AW253" s="168">
        <v>0</v>
      </c>
      <c r="AX253" s="168">
        <v>0</v>
      </c>
      <c r="AY253" s="168">
        <v>0</v>
      </c>
      <c r="AZ253" s="168">
        <v>0</v>
      </c>
      <c r="BA253" s="168">
        <v>0.51</v>
      </c>
      <c r="BB253" s="168">
        <v>0</v>
      </c>
      <c r="BC253" s="168" t="e">
        <v>#REF!</v>
      </c>
      <c r="BD253" s="169"/>
      <c r="BE253" s="170"/>
      <c r="BF253" s="184"/>
      <c r="BG253" s="145"/>
      <c r="BH253" s="145"/>
      <c r="BI253" s="145"/>
      <c r="BJ253" s="176"/>
      <c r="BK253" s="176"/>
    </row>
    <row r="254" spans="1:63" ht="16" x14ac:dyDescent="0.2">
      <c r="A254" s="148"/>
      <c r="B254" s="140" t="s">
        <v>563</v>
      </c>
      <c r="C254" s="162" t="s">
        <v>255</v>
      </c>
      <c r="D254" s="150">
        <v>2</v>
      </c>
      <c r="E254" s="150">
        <v>2</v>
      </c>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c r="AB254" s="150"/>
      <c r="AC254" s="150"/>
      <c r="AD254" s="150"/>
      <c r="AE254" s="150"/>
      <c r="AF254" s="150"/>
      <c r="AG254" s="150"/>
      <c r="AH254" s="176"/>
      <c r="AI254" s="150"/>
      <c r="AJ254" s="150"/>
      <c r="AK254" s="150"/>
      <c r="AL254" s="150"/>
      <c r="AM254" s="150"/>
      <c r="AN254" s="150"/>
      <c r="AO254" s="150"/>
      <c r="AP254" s="150"/>
      <c r="AQ254" s="150"/>
      <c r="AR254" s="150"/>
      <c r="AS254" s="150"/>
      <c r="AT254" s="150"/>
      <c r="AU254" s="150"/>
      <c r="AV254" s="150"/>
      <c r="AW254" s="150"/>
      <c r="AX254" s="150"/>
      <c r="AY254" s="150"/>
      <c r="AZ254" s="150"/>
      <c r="BA254" s="150"/>
      <c r="BB254" s="150"/>
      <c r="BC254" s="150"/>
      <c r="BD254" s="153" t="s">
        <v>512</v>
      </c>
      <c r="BE254" s="152">
        <v>2017</v>
      </c>
      <c r="BF254" s="144" t="s">
        <v>564</v>
      </c>
      <c r="BG254" s="145"/>
      <c r="BH254" s="145"/>
      <c r="BI254" s="145"/>
      <c r="BJ254" s="176"/>
      <c r="BK254" s="176"/>
    </row>
    <row r="255" spans="1:63" ht="16" x14ac:dyDescent="0.2">
      <c r="A255" s="148"/>
      <c r="B255" s="140" t="s">
        <v>565</v>
      </c>
      <c r="C255" s="162" t="s">
        <v>255</v>
      </c>
      <c r="D255" s="150">
        <v>0.05</v>
      </c>
      <c r="E255" s="150">
        <v>0.04</v>
      </c>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E255" s="150"/>
      <c r="AF255" s="150"/>
      <c r="AG255" s="150"/>
      <c r="AH255" s="176"/>
      <c r="AI255" s="150"/>
      <c r="AJ255" s="150"/>
      <c r="AK255" s="150"/>
      <c r="AL255" s="150"/>
      <c r="AM255" s="150"/>
      <c r="AN255" s="150"/>
      <c r="AO255" s="150"/>
      <c r="AP255" s="150"/>
      <c r="AQ255" s="150"/>
      <c r="AR255" s="150"/>
      <c r="AS255" s="150"/>
      <c r="AT255" s="150"/>
      <c r="AU255" s="150"/>
      <c r="AV255" s="150"/>
      <c r="AW255" s="150"/>
      <c r="AX255" s="150"/>
      <c r="AY255" s="150"/>
      <c r="AZ255" s="150"/>
      <c r="BA255" s="150">
        <v>0.01</v>
      </c>
      <c r="BB255" s="150"/>
      <c r="BC255" s="150"/>
      <c r="BD255" s="153" t="s">
        <v>536</v>
      </c>
      <c r="BE255" s="152">
        <v>2017</v>
      </c>
      <c r="BF255" s="144" t="s">
        <v>566</v>
      </c>
      <c r="BG255" s="145"/>
      <c r="BH255" s="145"/>
      <c r="BI255" s="145"/>
      <c r="BJ255" s="176"/>
      <c r="BK255" s="176"/>
    </row>
    <row r="256" spans="1:63" ht="16" x14ac:dyDescent="0.2">
      <c r="A256" s="148"/>
      <c r="B256" s="140" t="s">
        <v>567</v>
      </c>
      <c r="C256" s="162" t="s">
        <v>255</v>
      </c>
      <c r="D256" s="150">
        <v>1</v>
      </c>
      <c r="E256" s="150">
        <v>1</v>
      </c>
      <c r="F256" s="150"/>
      <c r="G256" s="150"/>
      <c r="H256" s="150"/>
      <c r="I256" s="150"/>
      <c r="J256" s="150"/>
      <c r="K256" s="150"/>
      <c r="L256" s="150"/>
      <c r="M256" s="150"/>
      <c r="N256" s="150"/>
      <c r="O256" s="150"/>
      <c r="P256" s="150"/>
      <c r="Q256" s="150"/>
      <c r="R256" s="150"/>
      <c r="S256" s="150"/>
      <c r="T256" s="150"/>
      <c r="U256" s="150"/>
      <c r="V256" s="150"/>
      <c r="W256" s="150"/>
      <c r="X256" s="150"/>
      <c r="Y256" s="150"/>
      <c r="Z256" s="150"/>
      <c r="AA256" s="150"/>
      <c r="AB256" s="150"/>
      <c r="AC256" s="150"/>
      <c r="AD256" s="150"/>
      <c r="AE256" s="150"/>
      <c r="AF256" s="150"/>
      <c r="AG256" s="150"/>
      <c r="AH256" s="323"/>
      <c r="AI256" s="150"/>
      <c r="AJ256" s="150"/>
      <c r="AK256" s="150"/>
      <c r="AL256" s="150"/>
      <c r="AM256" s="150"/>
      <c r="AN256" s="150"/>
      <c r="AO256" s="150"/>
      <c r="AP256" s="150"/>
      <c r="AQ256" s="150"/>
      <c r="AR256" s="150"/>
      <c r="AS256" s="150"/>
      <c r="AT256" s="150"/>
      <c r="AU256" s="150"/>
      <c r="AV256" s="150"/>
      <c r="AW256" s="150"/>
      <c r="AX256" s="150"/>
      <c r="AY256" s="150"/>
      <c r="AZ256" s="150"/>
      <c r="BA256" s="150"/>
      <c r="BB256" s="150"/>
      <c r="BC256" s="150"/>
      <c r="BD256" s="153" t="s">
        <v>536</v>
      </c>
      <c r="BE256" s="152">
        <v>2017</v>
      </c>
      <c r="BF256" s="177"/>
      <c r="BG256" s="324"/>
      <c r="BH256" s="324"/>
      <c r="BI256" s="324"/>
      <c r="BJ256" s="323"/>
      <c r="BK256" s="323"/>
    </row>
    <row r="257" spans="1:63" ht="16" x14ac:dyDescent="0.2">
      <c r="A257" s="165" t="s">
        <v>568</v>
      </c>
      <c r="B257" s="164" t="s">
        <v>569</v>
      </c>
      <c r="C257" s="167"/>
      <c r="D257" s="168">
        <v>0.3</v>
      </c>
      <c r="E257" s="168">
        <v>0.3</v>
      </c>
      <c r="F257" s="168">
        <v>0</v>
      </c>
      <c r="G257" s="168">
        <v>0</v>
      </c>
      <c r="H257" s="168">
        <v>0</v>
      </c>
      <c r="I257" s="168">
        <v>0</v>
      </c>
      <c r="J257" s="168">
        <v>0</v>
      </c>
      <c r="K257" s="168">
        <v>0</v>
      </c>
      <c r="L257" s="168">
        <v>0</v>
      </c>
      <c r="M257" s="168">
        <v>0</v>
      </c>
      <c r="N257" s="168">
        <v>0</v>
      </c>
      <c r="O257" s="168">
        <v>0</v>
      </c>
      <c r="P257" s="168">
        <v>0</v>
      </c>
      <c r="Q257" s="168">
        <v>0</v>
      </c>
      <c r="R257" s="168">
        <v>0</v>
      </c>
      <c r="S257" s="168">
        <v>0</v>
      </c>
      <c r="T257" s="168">
        <v>0</v>
      </c>
      <c r="U257" s="168">
        <v>0</v>
      </c>
      <c r="V257" s="168">
        <v>0</v>
      </c>
      <c r="W257" s="168">
        <v>0</v>
      </c>
      <c r="X257" s="168"/>
      <c r="Y257" s="168">
        <v>0</v>
      </c>
      <c r="Z257" s="168">
        <v>0</v>
      </c>
      <c r="AA257" s="168">
        <v>0</v>
      </c>
      <c r="AB257" s="168">
        <v>0</v>
      </c>
      <c r="AC257" s="168">
        <v>0</v>
      </c>
      <c r="AD257" s="168">
        <v>0</v>
      </c>
      <c r="AE257" s="168">
        <v>0</v>
      </c>
      <c r="AF257" s="168">
        <v>0</v>
      </c>
      <c r="AG257" s="168">
        <v>0</v>
      </c>
      <c r="AH257" s="323"/>
      <c r="AI257" s="168">
        <v>0</v>
      </c>
      <c r="AJ257" s="168">
        <v>0</v>
      </c>
      <c r="AK257" s="168">
        <v>0</v>
      </c>
      <c r="AL257" s="168">
        <v>0</v>
      </c>
      <c r="AM257" s="168">
        <v>0</v>
      </c>
      <c r="AN257" s="168">
        <v>0</v>
      </c>
      <c r="AO257" s="168">
        <v>0</v>
      </c>
      <c r="AP257" s="168">
        <v>0</v>
      </c>
      <c r="AQ257" s="168">
        <v>0</v>
      </c>
      <c r="AR257" s="168">
        <v>0</v>
      </c>
      <c r="AS257" s="168">
        <v>0</v>
      </c>
      <c r="AT257" s="168">
        <v>0</v>
      </c>
      <c r="AU257" s="168">
        <v>0</v>
      </c>
      <c r="AV257" s="168">
        <v>0</v>
      </c>
      <c r="AW257" s="168">
        <v>0</v>
      </c>
      <c r="AX257" s="168">
        <v>0</v>
      </c>
      <c r="AY257" s="168">
        <v>0</v>
      </c>
      <c r="AZ257" s="168">
        <v>0</v>
      </c>
      <c r="BA257" s="168">
        <v>0</v>
      </c>
      <c r="BB257" s="168">
        <v>0</v>
      </c>
      <c r="BC257" s="168">
        <v>0</v>
      </c>
      <c r="BD257" s="169"/>
      <c r="BE257" s="170"/>
      <c r="BF257" s="177"/>
      <c r="BG257" s="324"/>
      <c r="BH257" s="324"/>
      <c r="BI257" s="324"/>
      <c r="BJ257" s="323"/>
      <c r="BK257" s="323"/>
    </row>
    <row r="258" spans="1:63" ht="32" x14ac:dyDescent="0.2">
      <c r="A258" s="147"/>
      <c r="B258" s="157" t="s">
        <v>570</v>
      </c>
      <c r="C258" s="149" t="s">
        <v>482</v>
      </c>
      <c r="D258" s="142">
        <v>0.3</v>
      </c>
      <c r="E258" s="142">
        <v>0.3</v>
      </c>
      <c r="F258" s="142"/>
      <c r="G258" s="142"/>
      <c r="H258" s="142"/>
      <c r="I258" s="142"/>
      <c r="J258" s="142"/>
      <c r="K258" s="142"/>
      <c r="L258" s="142"/>
      <c r="M258" s="142"/>
      <c r="N258" s="142"/>
      <c r="O258" s="142"/>
      <c r="P258" s="142"/>
      <c r="Q258" s="142"/>
      <c r="R258" s="142"/>
      <c r="S258" s="142"/>
      <c r="T258" s="142"/>
      <c r="U258" s="142"/>
      <c r="V258" s="142"/>
      <c r="W258" s="142"/>
      <c r="X258" s="142"/>
      <c r="Y258" s="142"/>
      <c r="Z258" s="142"/>
      <c r="AA258" s="142"/>
      <c r="AB258" s="142"/>
      <c r="AC258" s="142"/>
      <c r="AD258" s="142"/>
      <c r="AE258" s="142"/>
      <c r="AF258" s="142"/>
      <c r="AG258" s="142"/>
      <c r="AH258" s="176"/>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57" t="s">
        <v>536</v>
      </c>
      <c r="BE258" s="143"/>
      <c r="BF258" s="140" t="s">
        <v>571</v>
      </c>
      <c r="BG258" s="145"/>
      <c r="BH258" s="145"/>
      <c r="BI258" s="145"/>
      <c r="BJ258" s="176"/>
      <c r="BK258" s="176"/>
    </row>
    <row r="259" spans="1:63" ht="16" x14ac:dyDescent="0.2">
      <c r="A259" s="165" t="s">
        <v>572</v>
      </c>
      <c r="B259" s="166" t="s">
        <v>573</v>
      </c>
      <c r="C259" s="180"/>
      <c r="D259" s="181">
        <v>0.5</v>
      </c>
      <c r="E259" s="181">
        <v>0.4</v>
      </c>
      <c r="F259" s="181">
        <v>0</v>
      </c>
      <c r="G259" s="181">
        <v>0</v>
      </c>
      <c r="H259" s="181">
        <v>0</v>
      </c>
      <c r="I259" s="181">
        <v>0</v>
      </c>
      <c r="J259" s="181">
        <v>0</v>
      </c>
      <c r="K259" s="181">
        <v>0</v>
      </c>
      <c r="L259" s="181">
        <v>0</v>
      </c>
      <c r="M259" s="181">
        <v>0</v>
      </c>
      <c r="N259" s="181">
        <v>0</v>
      </c>
      <c r="O259" s="181">
        <v>0</v>
      </c>
      <c r="P259" s="181">
        <v>0</v>
      </c>
      <c r="Q259" s="181">
        <v>0</v>
      </c>
      <c r="R259" s="181">
        <v>0</v>
      </c>
      <c r="S259" s="181">
        <v>0</v>
      </c>
      <c r="T259" s="181">
        <v>0</v>
      </c>
      <c r="U259" s="181">
        <v>0</v>
      </c>
      <c r="V259" s="181">
        <v>0</v>
      </c>
      <c r="W259" s="181">
        <v>0</v>
      </c>
      <c r="X259" s="181"/>
      <c r="Y259" s="181">
        <v>0</v>
      </c>
      <c r="Z259" s="181">
        <v>0</v>
      </c>
      <c r="AA259" s="181">
        <v>0</v>
      </c>
      <c r="AB259" s="181">
        <v>0</v>
      </c>
      <c r="AC259" s="181">
        <v>0</v>
      </c>
      <c r="AD259" s="181">
        <v>0</v>
      </c>
      <c r="AE259" s="181">
        <v>0</v>
      </c>
      <c r="AF259" s="181">
        <v>0.1</v>
      </c>
      <c r="AG259" s="181">
        <v>0</v>
      </c>
      <c r="AH259" s="176"/>
      <c r="AI259" s="181">
        <v>0</v>
      </c>
      <c r="AJ259" s="181">
        <v>0</v>
      </c>
      <c r="AK259" s="181">
        <v>0</v>
      </c>
      <c r="AL259" s="181">
        <v>0</v>
      </c>
      <c r="AM259" s="181">
        <v>0</v>
      </c>
      <c r="AN259" s="181">
        <v>0</v>
      </c>
      <c r="AO259" s="181">
        <v>0</v>
      </c>
      <c r="AP259" s="181">
        <v>0</v>
      </c>
      <c r="AQ259" s="181">
        <v>0</v>
      </c>
      <c r="AR259" s="181">
        <v>0</v>
      </c>
      <c r="AS259" s="181">
        <v>0</v>
      </c>
      <c r="AT259" s="181">
        <v>0</v>
      </c>
      <c r="AU259" s="181">
        <v>0</v>
      </c>
      <c r="AV259" s="181">
        <v>0</v>
      </c>
      <c r="AW259" s="181">
        <v>0</v>
      </c>
      <c r="AX259" s="181">
        <v>0</v>
      </c>
      <c r="AY259" s="181">
        <v>0</v>
      </c>
      <c r="AZ259" s="181">
        <v>0</v>
      </c>
      <c r="BA259" s="181">
        <v>0</v>
      </c>
      <c r="BB259" s="181">
        <v>0</v>
      </c>
      <c r="BC259" s="181"/>
      <c r="BD259" s="182"/>
      <c r="BE259" s="183"/>
      <c r="BF259" s="144"/>
      <c r="BG259" s="145"/>
      <c r="BH259" s="145"/>
      <c r="BI259" s="145"/>
      <c r="BJ259" s="176"/>
      <c r="BK259" s="176"/>
    </row>
    <row r="260" spans="1:63" ht="16" x14ac:dyDescent="0.2">
      <c r="A260" s="148"/>
      <c r="B260" s="140" t="s">
        <v>574</v>
      </c>
      <c r="C260" s="149" t="s">
        <v>257</v>
      </c>
      <c r="D260" s="142">
        <v>0.3</v>
      </c>
      <c r="E260" s="142">
        <v>0.3</v>
      </c>
      <c r="F260" s="142"/>
      <c r="G260" s="142"/>
      <c r="H260" s="142"/>
      <c r="I260" s="142"/>
      <c r="J260" s="142"/>
      <c r="K260" s="142"/>
      <c r="L260" s="142"/>
      <c r="M260" s="142"/>
      <c r="N260" s="142"/>
      <c r="O260" s="142"/>
      <c r="P260" s="142"/>
      <c r="Q260" s="142"/>
      <c r="R260" s="142"/>
      <c r="S260" s="142"/>
      <c r="T260" s="142"/>
      <c r="U260" s="142"/>
      <c r="V260" s="142"/>
      <c r="W260" s="142"/>
      <c r="X260" s="142"/>
      <c r="Y260" s="142"/>
      <c r="Z260" s="142"/>
      <c r="AA260" s="142"/>
      <c r="AB260" s="142"/>
      <c r="AC260" s="142"/>
      <c r="AD260" s="142"/>
      <c r="AE260" s="142"/>
      <c r="AF260" s="142"/>
      <c r="AG260" s="142"/>
      <c r="AH260" s="176"/>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57" t="s">
        <v>520</v>
      </c>
      <c r="BE260" s="143">
        <v>2017</v>
      </c>
      <c r="BF260" s="144" t="s">
        <v>575</v>
      </c>
      <c r="BG260" s="145"/>
      <c r="BH260" s="145"/>
      <c r="BI260" s="145"/>
      <c r="BJ260" s="176"/>
      <c r="BK260" s="176"/>
    </row>
    <row r="261" spans="1:63" ht="16" x14ac:dyDescent="0.2">
      <c r="A261" s="147"/>
      <c r="B261" s="140" t="s">
        <v>576</v>
      </c>
      <c r="C261" s="149" t="s">
        <v>257</v>
      </c>
      <c r="D261" s="142">
        <v>0.1</v>
      </c>
      <c r="E261" s="142">
        <v>0.1</v>
      </c>
      <c r="F261" s="142"/>
      <c r="G261" s="142"/>
      <c r="H261" s="142"/>
      <c r="I261" s="142"/>
      <c r="J261" s="142"/>
      <c r="K261" s="142"/>
      <c r="L261" s="142"/>
      <c r="M261" s="142"/>
      <c r="N261" s="142"/>
      <c r="O261" s="142"/>
      <c r="P261" s="142"/>
      <c r="Q261" s="142"/>
      <c r="R261" s="142"/>
      <c r="S261" s="142"/>
      <c r="T261" s="142"/>
      <c r="U261" s="142"/>
      <c r="V261" s="142"/>
      <c r="W261" s="142"/>
      <c r="X261" s="142"/>
      <c r="Y261" s="142"/>
      <c r="Z261" s="142"/>
      <c r="AA261" s="142"/>
      <c r="AB261" s="142"/>
      <c r="AC261" s="142"/>
      <c r="AD261" s="142"/>
      <c r="AE261" s="142"/>
      <c r="AF261" s="142"/>
      <c r="AG261" s="142"/>
      <c r="AH261" s="176"/>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0" t="s">
        <v>495</v>
      </c>
      <c r="BE261" s="143"/>
      <c r="BF261" s="144"/>
      <c r="BG261" s="145"/>
      <c r="BH261" s="145"/>
      <c r="BI261" s="145"/>
      <c r="BJ261" s="176"/>
      <c r="BK261" s="176"/>
    </row>
    <row r="262" spans="1:63" ht="16" x14ac:dyDescent="0.2">
      <c r="A262" s="165" t="s">
        <v>577</v>
      </c>
      <c r="B262" s="178" t="s">
        <v>326</v>
      </c>
      <c r="C262" s="167"/>
      <c r="D262" s="168">
        <v>10.87</v>
      </c>
      <c r="E262" s="168">
        <v>6.42</v>
      </c>
      <c r="F262" s="168">
        <v>0</v>
      </c>
      <c r="G262" s="168">
        <v>0.25</v>
      </c>
      <c r="H262" s="168">
        <v>0</v>
      </c>
      <c r="I262" s="168">
        <v>0</v>
      </c>
      <c r="J262" s="168">
        <v>0</v>
      </c>
      <c r="K262" s="168">
        <v>0</v>
      </c>
      <c r="L262" s="168">
        <v>3.25</v>
      </c>
      <c r="M262" s="168">
        <v>0</v>
      </c>
      <c r="N262" s="168">
        <v>0</v>
      </c>
      <c r="O262" s="168">
        <v>0</v>
      </c>
      <c r="P262" s="168">
        <v>0</v>
      </c>
      <c r="Q262" s="168">
        <v>0</v>
      </c>
      <c r="R262" s="168">
        <v>0</v>
      </c>
      <c r="S262" s="168">
        <v>0</v>
      </c>
      <c r="T262" s="168">
        <v>0</v>
      </c>
      <c r="U262" s="168">
        <v>0</v>
      </c>
      <c r="V262" s="168">
        <v>0</v>
      </c>
      <c r="W262" s="168">
        <v>0</v>
      </c>
      <c r="X262" s="168"/>
      <c r="Y262" s="168">
        <v>0</v>
      </c>
      <c r="Z262" s="168">
        <v>0</v>
      </c>
      <c r="AA262" s="168">
        <v>0</v>
      </c>
      <c r="AB262" s="168">
        <v>0</v>
      </c>
      <c r="AC262" s="168">
        <v>0</v>
      </c>
      <c r="AD262" s="168">
        <v>0</v>
      </c>
      <c r="AE262" s="168">
        <v>0.33</v>
      </c>
      <c r="AF262" s="168">
        <v>0.62</v>
      </c>
      <c r="AG262" s="168">
        <v>0</v>
      </c>
      <c r="AH262" s="176"/>
      <c r="AI262" s="168">
        <v>0</v>
      </c>
      <c r="AJ262" s="168">
        <v>0</v>
      </c>
      <c r="AK262" s="168">
        <v>0</v>
      </c>
      <c r="AL262" s="168">
        <v>0</v>
      </c>
      <c r="AM262" s="168">
        <v>0</v>
      </c>
      <c r="AN262" s="168">
        <v>0</v>
      </c>
      <c r="AO262" s="168">
        <v>0</v>
      </c>
      <c r="AP262" s="168">
        <v>0</v>
      </c>
      <c r="AQ262" s="168">
        <v>0</v>
      </c>
      <c r="AR262" s="168">
        <v>0</v>
      </c>
      <c r="AS262" s="168">
        <v>0</v>
      </c>
      <c r="AT262" s="168">
        <v>0</v>
      </c>
      <c r="AU262" s="168">
        <v>0</v>
      </c>
      <c r="AV262" s="168">
        <v>0</v>
      </c>
      <c r="AW262" s="168">
        <v>0</v>
      </c>
      <c r="AX262" s="168">
        <v>0</v>
      </c>
      <c r="AY262" s="168">
        <v>0</v>
      </c>
      <c r="AZ262" s="168">
        <v>0</v>
      </c>
      <c r="BA262" s="168">
        <v>0</v>
      </c>
      <c r="BB262" s="168">
        <v>0</v>
      </c>
      <c r="BC262" s="168">
        <v>0</v>
      </c>
      <c r="BD262" s="169"/>
      <c r="BE262" s="170"/>
      <c r="BF262" s="144"/>
      <c r="BG262" s="145"/>
      <c r="BH262" s="145"/>
      <c r="BI262" s="145"/>
      <c r="BJ262" s="176"/>
      <c r="BK262" s="176"/>
    </row>
    <row r="263" spans="1:63" ht="32" x14ac:dyDescent="0.2">
      <c r="A263" s="148"/>
      <c r="B263" s="179" t="s">
        <v>578</v>
      </c>
      <c r="C263" s="162" t="s">
        <v>258</v>
      </c>
      <c r="D263" s="150">
        <v>0.48</v>
      </c>
      <c r="E263" s="150">
        <v>0.48</v>
      </c>
      <c r="F263" s="150"/>
      <c r="G263" s="150"/>
      <c r="H263" s="150"/>
      <c r="I263" s="150"/>
      <c r="J263" s="150"/>
      <c r="K263" s="150"/>
      <c r="L263" s="150"/>
      <c r="M263" s="150"/>
      <c r="N263" s="150"/>
      <c r="O263" s="150"/>
      <c r="P263" s="150"/>
      <c r="Q263" s="150"/>
      <c r="R263" s="150"/>
      <c r="S263" s="150"/>
      <c r="T263" s="150"/>
      <c r="U263" s="150"/>
      <c r="V263" s="150"/>
      <c r="W263" s="150"/>
      <c r="X263" s="150"/>
      <c r="Y263" s="150"/>
      <c r="Z263" s="150"/>
      <c r="AA263" s="150"/>
      <c r="AB263" s="150"/>
      <c r="AC263" s="150"/>
      <c r="AD263" s="150"/>
      <c r="AE263" s="150"/>
      <c r="AF263" s="150"/>
      <c r="AG263" s="150"/>
      <c r="AH263" s="176"/>
      <c r="AI263" s="150"/>
      <c r="AJ263" s="150"/>
      <c r="AK263" s="150"/>
      <c r="AL263" s="150"/>
      <c r="AM263" s="150"/>
      <c r="AN263" s="150"/>
      <c r="AO263" s="150"/>
      <c r="AP263" s="150"/>
      <c r="AQ263" s="150"/>
      <c r="AR263" s="150"/>
      <c r="AS263" s="150"/>
      <c r="AT263" s="150"/>
      <c r="AU263" s="150"/>
      <c r="AV263" s="150"/>
      <c r="AW263" s="150"/>
      <c r="AX263" s="150"/>
      <c r="AY263" s="150"/>
      <c r="AZ263" s="150"/>
      <c r="BA263" s="150"/>
      <c r="BB263" s="150"/>
      <c r="BC263" s="150"/>
      <c r="BD263" s="153" t="s">
        <v>503</v>
      </c>
      <c r="BE263" s="152"/>
      <c r="BF263" s="184" t="s">
        <v>579</v>
      </c>
      <c r="BG263" s="145"/>
      <c r="BH263" s="145"/>
      <c r="BI263" s="145"/>
      <c r="BJ263" s="176"/>
      <c r="BK263" s="176"/>
    </row>
    <row r="264" spans="1:63" ht="16" x14ac:dyDescent="0.2">
      <c r="A264" s="148"/>
      <c r="B264" s="179" t="s">
        <v>580</v>
      </c>
      <c r="C264" s="162" t="s">
        <v>258</v>
      </c>
      <c r="D264" s="150">
        <v>0.7</v>
      </c>
      <c r="E264" s="150">
        <v>0.7</v>
      </c>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0"/>
      <c r="AC264" s="150"/>
      <c r="AD264" s="150"/>
      <c r="AE264" s="150"/>
      <c r="AF264" s="150"/>
      <c r="AG264" s="150"/>
      <c r="AH264" s="176"/>
      <c r="AI264" s="150"/>
      <c r="AJ264" s="150"/>
      <c r="AK264" s="150"/>
      <c r="AL264" s="150"/>
      <c r="AM264" s="150"/>
      <c r="AN264" s="150"/>
      <c r="AO264" s="150"/>
      <c r="AP264" s="150"/>
      <c r="AQ264" s="150"/>
      <c r="AR264" s="150"/>
      <c r="AS264" s="150"/>
      <c r="AT264" s="150"/>
      <c r="AU264" s="150"/>
      <c r="AV264" s="150"/>
      <c r="AW264" s="150"/>
      <c r="AX264" s="150"/>
      <c r="AY264" s="150"/>
      <c r="AZ264" s="150"/>
      <c r="BA264" s="150"/>
      <c r="BB264" s="150"/>
      <c r="BC264" s="150"/>
      <c r="BD264" s="153" t="s">
        <v>526</v>
      </c>
      <c r="BE264" s="152">
        <v>2017</v>
      </c>
      <c r="BF264" s="144" t="s">
        <v>581</v>
      </c>
      <c r="BG264" s="145"/>
      <c r="BH264" s="145"/>
      <c r="BI264" s="145"/>
      <c r="BJ264" s="176"/>
      <c r="BK264" s="176"/>
    </row>
    <row r="265" spans="1:63" ht="32" x14ac:dyDescent="0.2">
      <c r="A265" s="148"/>
      <c r="B265" s="179" t="s">
        <v>582</v>
      </c>
      <c r="C265" s="162" t="s">
        <v>258</v>
      </c>
      <c r="D265" s="150">
        <v>0.85</v>
      </c>
      <c r="E265" s="150">
        <v>0.85</v>
      </c>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c r="AD265" s="150"/>
      <c r="AE265" s="150"/>
      <c r="AF265" s="150"/>
      <c r="AG265" s="150"/>
      <c r="AH265" s="176"/>
      <c r="AI265" s="150"/>
      <c r="AJ265" s="150"/>
      <c r="AK265" s="150"/>
      <c r="AL265" s="150"/>
      <c r="AM265" s="150"/>
      <c r="AN265" s="150"/>
      <c r="AO265" s="150"/>
      <c r="AP265" s="150"/>
      <c r="AQ265" s="150"/>
      <c r="AR265" s="150"/>
      <c r="AS265" s="150"/>
      <c r="AT265" s="150"/>
      <c r="AU265" s="150"/>
      <c r="AV265" s="150"/>
      <c r="AW265" s="150"/>
      <c r="AX265" s="150"/>
      <c r="AY265" s="150"/>
      <c r="AZ265" s="150"/>
      <c r="BA265" s="150"/>
      <c r="BB265" s="150"/>
      <c r="BC265" s="150"/>
      <c r="BD265" s="153" t="s">
        <v>518</v>
      </c>
      <c r="BE265" s="152">
        <v>2017</v>
      </c>
      <c r="BF265" s="144" t="s">
        <v>583</v>
      </c>
      <c r="BG265" s="145"/>
      <c r="BH265" s="145"/>
      <c r="BI265" s="145"/>
      <c r="BJ265" s="176"/>
      <c r="BK265" s="176"/>
    </row>
    <row r="266" spans="1:63" ht="32" x14ac:dyDescent="0.2">
      <c r="A266" s="148"/>
      <c r="B266" s="179" t="s">
        <v>584</v>
      </c>
      <c r="C266" s="162" t="s">
        <v>258</v>
      </c>
      <c r="D266" s="150">
        <v>0.39</v>
      </c>
      <c r="E266" s="150">
        <v>0.39</v>
      </c>
      <c r="F266" s="150"/>
      <c r="G266" s="150"/>
      <c r="H266" s="150"/>
      <c r="I266" s="150"/>
      <c r="J266" s="150"/>
      <c r="K266" s="150"/>
      <c r="L266" s="150"/>
      <c r="M266" s="150"/>
      <c r="N266" s="150"/>
      <c r="O266" s="150"/>
      <c r="P266" s="150"/>
      <c r="Q266" s="150"/>
      <c r="R266" s="150"/>
      <c r="S266" s="150"/>
      <c r="T266" s="150"/>
      <c r="U266" s="150"/>
      <c r="V266" s="150"/>
      <c r="W266" s="150"/>
      <c r="X266" s="150"/>
      <c r="Y266" s="150"/>
      <c r="Z266" s="150"/>
      <c r="AA266" s="150"/>
      <c r="AB266" s="150"/>
      <c r="AC266" s="150"/>
      <c r="AD266" s="150"/>
      <c r="AE266" s="150"/>
      <c r="AF266" s="150"/>
      <c r="AG266" s="150"/>
      <c r="AH266" s="176"/>
      <c r="AI266" s="150"/>
      <c r="AJ266" s="150"/>
      <c r="AK266" s="150"/>
      <c r="AL266" s="150"/>
      <c r="AM266" s="150"/>
      <c r="AN266" s="150"/>
      <c r="AO266" s="150"/>
      <c r="AP266" s="150"/>
      <c r="AQ266" s="150"/>
      <c r="AR266" s="150"/>
      <c r="AS266" s="150"/>
      <c r="AT266" s="150"/>
      <c r="AU266" s="150"/>
      <c r="AV266" s="150"/>
      <c r="AW266" s="150"/>
      <c r="AX266" s="150"/>
      <c r="AY266" s="150"/>
      <c r="AZ266" s="150"/>
      <c r="BA266" s="150"/>
      <c r="BB266" s="150"/>
      <c r="BC266" s="150"/>
      <c r="BD266" s="153" t="s">
        <v>510</v>
      </c>
      <c r="BE266" s="152">
        <v>2017</v>
      </c>
      <c r="BF266" s="144" t="s">
        <v>585</v>
      </c>
      <c r="BG266" s="145"/>
      <c r="BH266" s="145"/>
      <c r="BI266" s="145"/>
      <c r="BJ266" s="176"/>
      <c r="BK266" s="176"/>
    </row>
    <row r="267" spans="1:63" ht="16" x14ac:dyDescent="0.2">
      <c r="A267" s="148"/>
      <c r="B267" s="179" t="s">
        <v>587</v>
      </c>
      <c r="C267" s="162" t="s">
        <v>258</v>
      </c>
      <c r="D267" s="150">
        <v>1</v>
      </c>
      <c r="E267" s="150">
        <v>1</v>
      </c>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c r="AD267" s="150"/>
      <c r="AE267" s="150"/>
      <c r="AF267" s="150"/>
      <c r="AG267" s="150"/>
      <c r="AH267" s="163"/>
      <c r="AI267" s="150"/>
      <c r="AJ267" s="150"/>
      <c r="AK267" s="150"/>
      <c r="AL267" s="150"/>
      <c r="AM267" s="150"/>
      <c r="AN267" s="150"/>
      <c r="AO267" s="150"/>
      <c r="AP267" s="150"/>
      <c r="AQ267" s="150"/>
      <c r="AR267" s="150"/>
      <c r="AS267" s="150"/>
      <c r="AT267" s="150"/>
      <c r="AU267" s="150"/>
      <c r="AV267" s="150"/>
      <c r="AW267" s="150"/>
      <c r="AX267" s="150"/>
      <c r="AY267" s="150"/>
      <c r="AZ267" s="150"/>
      <c r="BA267" s="150"/>
      <c r="BB267" s="150"/>
      <c r="BC267" s="150"/>
      <c r="BD267" s="153" t="s">
        <v>495</v>
      </c>
      <c r="BE267" s="152"/>
      <c r="BF267" s="144"/>
      <c r="BG267" s="163"/>
      <c r="BH267" s="163"/>
      <c r="BI267" s="163"/>
      <c r="BJ267" s="163"/>
      <c r="BK267" s="163"/>
    </row>
    <row r="268" spans="1:63" ht="16" x14ac:dyDescent="0.2">
      <c r="A268" s="148"/>
      <c r="B268" s="179" t="s">
        <v>588</v>
      </c>
      <c r="C268" s="162" t="s">
        <v>258</v>
      </c>
      <c r="D268" s="150">
        <v>6</v>
      </c>
      <c r="E268" s="150">
        <v>3</v>
      </c>
      <c r="F268" s="150"/>
      <c r="G268" s="150"/>
      <c r="H268" s="150"/>
      <c r="I268" s="150"/>
      <c r="J268" s="150"/>
      <c r="K268" s="150"/>
      <c r="L268" s="150">
        <v>3</v>
      </c>
      <c r="M268" s="150"/>
      <c r="N268" s="150"/>
      <c r="O268" s="150"/>
      <c r="P268" s="150"/>
      <c r="Q268" s="150"/>
      <c r="R268" s="150"/>
      <c r="S268" s="150"/>
      <c r="T268" s="150"/>
      <c r="U268" s="150"/>
      <c r="V268" s="150"/>
      <c r="W268" s="150"/>
      <c r="X268" s="150"/>
      <c r="Y268" s="150"/>
      <c r="Z268" s="150"/>
      <c r="AA268" s="150"/>
      <c r="AB268" s="150"/>
      <c r="AC268" s="150"/>
      <c r="AD268" s="150"/>
      <c r="AE268" s="150"/>
      <c r="AF268" s="150"/>
      <c r="AG268" s="150"/>
      <c r="AH268" s="163"/>
      <c r="AI268" s="150"/>
      <c r="AJ268" s="150"/>
      <c r="AK268" s="150"/>
      <c r="AL268" s="150"/>
      <c r="AM268" s="150"/>
      <c r="AN268" s="150"/>
      <c r="AO268" s="150"/>
      <c r="AP268" s="150"/>
      <c r="AQ268" s="150"/>
      <c r="AR268" s="150"/>
      <c r="AS268" s="150"/>
      <c r="AT268" s="150"/>
      <c r="AU268" s="150"/>
      <c r="AV268" s="150"/>
      <c r="AW268" s="150"/>
      <c r="AX268" s="150"/>
      <c r="AY268" s="150"/>
      <c r="AZ268" s="150"/>
      <c r="BA268" s="150"/>
      <c r="BB268" s="150"/>
      <c r="BC268" s="150"/>
      <c r="BD268" s="153" t="s">
        <v>504</v>
      </c>
      <c r="BE268" s="152"/>
      <c r="BF268" s="173"/>
      <c r="BG268" s="163"/>
      <c r="BH268" s="163"/>
      <c r="BI268" s="163"/>
      <c r="BJ268" s="163"/>
      <c r="BK268" s="163"/>
    </row>
    <row r="269" spans="1:63" ht="16" x14ac:dyDescent="0.2">
      <c r="A269" s="165" t="s">
        <v>589</v>
      </c>
      <c r="B269" s="178" t="s">
        <v>590</v>
      </c>
      <c r="C269" s="167"/>
      <c r="D269" s="168">
        <v>320.39</v>
      </c>
      <c r="E269" s="168">
        <v>0.48</v>
      </c>
      <c r="F269" s="168">
        <v>0</v>
      </c>
      <c r="G269" s="168">
        <v>0</v>
      </c>
      <c r="H269" s="168">
        <v>2.06</v>
      </c>
      <c r="I269" s="168">
        <v>0</v>
      </c>
      <c r="J269" s="168">
        <v>0</v>
      </c>
      <c r="K269" s="168">
        <v>0</v>
      </c>
      <c r="L269" s="168">
        <v>274.01</v>
      </c>
      <c r="M269" s="168">
        <v>0</v>
      </c>
      <c r="N269" s="168">
        <v>0</v>
      </c>
      <c r="O269" s="168">
        <v>0</v>
      </c>
      <c r="P269" s="168">
        <v>0</v>
      </c>
      <c r="Q269" s="168">
        <v>0</v>
      </c>
      <c r="R269" s="168">
        <v>0</v>
      </c>
      <c r="S269" s="168">
        <v>0</v>
      </c>
      <c r="T269" s="168">
        <v>0</v>
      </c>
      <c r="U269" s="168">
        <v>0</v>
      </c>
      <c r="V269" s="168">
        <v>0</v>
      </c>
      <c r="W269" s="168">
        <v>0</v>
      </c>
      <c r="X269" s="168"/>
      <c r="Y269" s="168">
        <v>0</v>
      </c>
      <c r="Z269" s="168">
        <v>0</v>
      </c>
      <c r="AA269" s="168">
        <v>0</v>
      </c>
      <c r="AB269" s="168">
        <v>0</v>
      </c>
      <c r="AC269" s="168">
        <v>0</v>
      </c>
      <c r="AD269" s="168">
        <v>0</v>
      </c>
      <c r="AE269" s="168">
        <v>0</v>
      </c>
      <c r="AF269" s="168">
        <v>0</v>
      </c>
      <c r="AG269" s="168">
        <v>0</v>
      </c>
      <c r="AH269" s="176"/>
      <c r="AI269" s="168">
        <v>0</v>
      </c>
      <c r="AJ269" s="168">
        <v>0</v>
      </c>
      <c r="AK269" s="168">
        <v>0</v>
      </c>
      <c r="AL269" s="168">
        <v>0</v>
      </c>
      <c r="AM269" s="168">
        <v>0</v>
      </c>
      <c r="AN269" s="168">
        <v>0</v>
      </c>
      <c r="AO269" s="168">
        <v>0</v>
      </c>
      <c r="AP269" s="168">
        <v>0</v>
      </c>
      <c r="AQ269" s="168">
        <v>0</v>
      </c>
      <c r="AR269" s="168">
        <v>0</v>
      </c>
      <c r="AS269" s="168">
        <v>0</v>
      </c>
      <c r="AT269" s="168">
        <v>0</v>
      </c>
      <c r="AU269" s="168">
        <v>0</v>
      </c>
      <c r="AV269" s="168">
        <v>0</v>
      </c>
      <c r="AW269" s="168">
        <v>0</v>
      </c>
      <c r="AX269" s="168">
        <v>0</v>
      </c>
      <c r="AY269" s="168">
        <v>10</v>
      </c>
      <c r="AZ269" s="168">
        <v>0</v>
      </c>
      <c r="BA269" s="168">
        <v>15.45</v>
      </c>
      <c r="BB269" s="168">
        <v>18.39</v>
      </c>
      <c r="BC269" s="168" t="e">
        <v>#REF!</v>
      </c>
      <c r="BD269" s="169"/>
      <c r="BE269" s="170"/>
      <c r="BF269" s="184"/>
      <c r="BG269" s="145"/>
      <c r="BH269" s="145"/>
      <c r="BI269" s="145"/>
      <c r="BJ269" s="176"/>
      <c r="BK269" s="176"/>
    </row>
    <row r="270" spans="1:63" ht="16" x14ac:dyDescent="0.2">
      <c r="A270" s="148"/>
      <c r="B270" s="179" t="s">
        <v>591</v>
      </c>
      <c r="C270" s="162" t="s">
        <v>260</v>
      </c>
      <c r="D270" s="150">
        <v>0.58000000000000007</v>
      </c>
      <c r="E270" s="150">
        <v>0.13</v>
      </c>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c r="AB270" s="150"/>
      <c r="AC270" s="150"/>
      <c r="AD270" s="150"/>
      <c r="AE270" s="150"/>
      <c r="AF270" s="150"/>
      <c r="AG270" s="150"/>
      <c r="AH270" s="176"/>
      <c r="AI270" s="150"/>
      <c r="AJ270" s="150"/>
      <c r="AK270" s="150"/>
      <c r="AL270" s="150"/>
      <c r="AM270" s="150"/>
      <c r="AN270" s="150"/>
      <c r="AO270" s="150"/>
      <c r="AP270" s="150"/>
      <c r="AQ270" s="150"/>
      <c r="AR270" s="150"/>
      <c r="AS270" s="150"/>
      <c r="AT270" s="150"/>
      <c r="AU270" s="150"/>
      <c r="AV270" s="150"/>
      <c r="AW270" s="150"/>
      <c r="AX270" s="150"/>
      <c r="AY270" s="150"/>
      <c r="AZ270" s="150"/>
      <c r="BA270" s="150">
        <v>0.45</v>
      </c>
      <c r="BB270" s="150"/>
      <c r="BC270" s="150"/>
      <c r="BD270" s="153" t="s">
        <v>536</v>
      </c>
      <c r="BE270" s="152">
        <v>2017</v>
      </c>
      <c r="BF270" s="144" t="s">
        <v>592</v>
      </c>
      <c r="BG270" s="145"/>
      <c r="BH270" s="145"/>
      <c r="BI270" s="145"/>
      <c r="BJ270" s="176"/>
      <c r="BK270" s="176"/>
    </row>
    <row r="271" spans="1:63" ht="32" x14ac:dyDescent="0.2">
      <c r="A271" s="148"/>
      <c r="B271" s="179" t="s">
        <v>593</v>
      </c>
      <c r="C271" s="162" t="s">
        <v>260</v>
      </c>
      <c r="D271" s="150">
        <v>0.35</v>
      </c>
      <c r="E271" s="150">
        <v>0.35</v>
      </c>
      <c r="F271" s="150"/>
      <c r="G271" s="150"/>
      <c r="H271" s="150"/>
      <c r="I271" s="150"/>
      <c r="J271" s="150"/>
      <c r="K271" s="150"/>
      <c r="L271" s="150"/>
      <c r="M271" s="150"/>
      <c r="N271" s="150"/>
      <c r="O271" s="150"/>
      <c r="P271" s="150"/>
      <c r="Q271" s="150"/>
      <c r="R271" s="150"/>
      <c r="S271" s="150"/>
      <c r="T271" s="150"/>
      <c r="U271" s="150"/>
      <c r="V271" s="150"/>
      <c r="W271" s="150"/>
      <c r="X271" s="150"/>
      <c r="Y271" s="150"/>
      <c r="Z271" s="150"/>
      <c r="AA271" s="150"/>
      <c r="AB271" s="150"/>
      <c r="AC271" s="150"/>
      <c r="AD271" s="150"/>
      <c r="AE271" s="150"/>
      <c r="AF271" s="150"/>
      <c r="AG271" s="150"/>
      <c r="AH271" s="176"/>
      <c r="AI271" s="150"/>
      <c r="AJ271" s="150"/>
      <c r="AK271" s="150"/>
      <c r="AL271" s="150"/>
      <c r="AM271" s="150"/>
      <c r="AN271" s="150"/>
      <c r="AO271" s="150"/>
      <c r="AP271" s="150"/>
      <c r="AQ271" s="150"/>
      <c r="AR271" s="150"/>
      <c r="AS271" s="150"/>
      <c r="AT271" s="150"/>
      <c r="AU271" s="150"/>
      <c r="AV271" s="150"/>
      <c r="AW271" s="150"/>
      <c r="AX271" s="150"/>
      <c r="AY271" s="150"/>
      <c r="AZ271" s="150"/>
      <c r="BA271" s="150"/>
      <c r="BB271" s="150"/>
      <c r="BC271" s="150"/>
      <c r="BD271" s="153" t="s">
        <v>536</v>
      </c>
      <c r="BE271" s="152">
        <v>2017</v>
      </c>
      <c r="BF271" s="140" t="s">
        <v>594</v>
      </c>
      <c r="BG271" s="145"/>
      <c r="BH271" s="145"/>
      <c r="BI271" s="145"/>
      <c r="BJ271" s="176"/>
      <c r="BK271" s="176"/>
    </row>
    <row r="272" spans="1:63" ht="16" x14ac:dyDescent="0.2">
      <c r="A272" s="165" t="s">
        <v>595</v>
      </c>
      <c r="B272" s="178" t="s">
        <v>349</v>
      </c>
      <c r="C272" s="167"/>
      <c r="D272" s="168">
        <v>4.9400000000000004</v>
      </c>
      <c r="E272" s="168">
        <v>3.56</v>
      </c>
      <c r="F272" s="168">
        <v>0</v>
      </c>
      <c r="G272" s="168">
        <v>0</v>
      </c>
      <c r="H272" s="168">
        <v>0.06</v>
      </c>
      <c r="I272" s="168">
        <v>0.77</v>
      </c>
      <c r="J272" s="168">
        <v>0</v>
      </c>
      <c r="K272" s="168">
        <v>0</v>
      </c>
      <c r="L272" s="168">
        <v>0.22</v>
      </c>
      <c r="M272" s="168">
        <v>0</v>
      </c>
      <c r="N272" s="168">
        <v>0</v>
      </c>
      <c r="O272" s="168">
        <v>0</v>
      </c>
      <c r="P272" s="168">
        <v>0</v>
      </c>
      <c r="Q272" s="168">
        <v>0</v>
      </c>
      <c r="R272" s="168">
        <v>0</v>
      </c>
      <c r="S272" s="168">
        <v>0</v>
      </c>
      <c r="T272" s="168">
        <v>0</v>
      </c>
      <c r="U272" s="168">
        <v>0</v>
      </c>
      <c r="V272" s="168">
        <v>0</v>
      </c>
      <c r="W272" s="168">
        <v>0</v>
      </c>
      <c r="X272" s="168"/>
      <c r="Y272" s="168">
        <v>0</v>
      </c>
      <c r="Z272" s="168">
        <v>0</v>
      </c>
      <c r="AA272" s="168">
        <v>0</v>
      </c>
      <c r="AB272" s="168">
        <v>0</v>
      </c>
      <c r="AC272" s="168">
        <v>0</v>
      </c>
      <c r="AD272" s="168">
        <v>0</v>
      </c>
      <c r="AE272" s="168">
        <v>0</v>
      </c>
      <c r="AF272" s="168">
        <v>0</v>
      </c>
      <c r="AG272" s="168">
        <v>0</v>
      </c>
      <c r="AH272" s="176"/>
      <c r="AI272" s="168">
        <v>0</v>
      </c>
      <c r="AJ272" s="168">
        <v>0</v>
      </c>
      <c r="AK272" s="168">
        <v>0</v>
      </c>
      <c r="AL272" s="168">
        <v>0</v>
      </c>
      <c r="AM272" s="168">
        <v>0</v>
      </c>
      <c r="AN272" s="168">
        <v>0</v>
      </c>
      <c r="AO272" s="168">
        <v>0</v>
      </c>
      <c r="AP272" s="168">
        <v>0</v>
      </c>
      <c r="AQ272" s="168">
        <v>0</v>
      </c>
      <c r="AR272" s="168">
        <v>0</v>
      </c>
      <c r="AS272" s="168">
        <v>0</v>
      </c>
      <c r="AT272" s="168">
        <v>0</v>
      </c>
      <c r="AU272" s="168">
        <v>0.33</v>
      </c>
      <c r="AV272" s="168">
        <v>0</v>
      </c>
      <c r="AW272" s="168">
        <v>0</v>
      </c>
      <c r="AX272" s="168">
        <v>0</v>
      </c>
      <c r="AY272" s="168">
        <v>0</v>
      </c>
      <c r="AZ272" s="168">
        <v>0</v>
      </c>
      <c r="BA272" s="168">
        <v>0</v>
      </c>
      <c r="BB272" s="168">
        <v>0</v>
      </c>
      <c r="BC272" s="168">
        <v>0</v>
      </c>
      <c r="BD272" s="169"/>
      <c r="BE272" s="170"/>
      <c r="BF272" s="144"/>
      <c r="BG272" s="145"/>
      <c r="BH272" s="145"/>
      <c r="BI272" s="145"/>
      <c r="BJ272" s="176"/>
      <c r="BK272" s="176"/>
    </row>
    <row r="273" spans="1:63" ht="16" x14ac:dyDescent="0.2">
      <c r="A273" s="148"/>
      <c r="B273" s="179" t="s">
        <v>596</v>
      </c>
      <c r="C273" s="162" t="s">
        <v>261</v>
      </c>
      <c r="D273" s="150">
        <v>0.3</v>
      </c>
      <c r="E273" s="150">
        <v>0.3</v>
      </c>
      <c r="F273" s="150"/>
      <c r="G273" s="150"/>
      <c r="H273" s="150"/>
      <c r="I273" s="150"/>
      <c r="J273" s="150"/>
      <c r="K273" s="150"/>
      <c r="L273" s="150"/>
      <c r="M273" s="150"/>
      <c r="N273" s="150"/>
      <c r="O273" s="150"/>
      <c r="P273" s="150"/>
      <c r="Q273" s="150"/>
      <c r="R273" s="150"/>
      <c r="S273" s="150"/>
      <c r="T273" s="150"/>
      <c r="U273" s="150"/>
      <c r="V273" s="150"/>
      <c r="W273" s="150"/>
      <c r="X273" s="150"/>
      <c r="Y273" s="150"/>
      <c r="Z273" s="150"/>
      <c r="AA273" s="150"/>
      <c r="AB273" s="150"/>
      <c r="AC273" s="150"/>
      <c r="AD273" s="150"/>
      <c r="AE273" s="150"/>
      <c r="AF273" s="150"/>
      <c r="AG273" s="150"/>
      <c r="AH273" s="176"/>
      <c r="AI273" s="150"/>
      <c r="AJ273" s="150"/>
      <c r="AK273" s="150"/>
      <c r="AL273" s="150"/>
      <c r="AM273" s="150"/>
      <c r="AN273" s="150"/>
      <c r="AO273" s="150"/>
      <c r="AP273" s="150"/>
      <c r="AQ273" s="150"/>
      <c r="AR273" s="150"/>
      <c r="AS273" s="150"/>
      <c r="AT273" s="150"/>
      <c r="AU273" s="150"/>
      <c r="AV273" s="150"/>
      <c r="AW273" s="150"/>
      <c r="AX273" s="150"/>
      <c r="AY273" s="150"/>
      <c r="AZ273" s="150"/>
      <c r="BA273" s="150"/>
      <c r="BB273" s="150"/>
      <c r="BC273" s="150"/>
      <c r="BD273" s="153" t="s">
        <v>490</v>
      </c>
      <c r="BE273" s="152">
        <v>2017</v>
      </c>
      <c r="BF273" s="144"/>
      <c r="BG273" s="145"/>
      <c r="BH273" s="145"/>
      <c r="BI273" s="145"/>
      <c r="BJ273" s="176"/>
      <c r="BK273" s="176"/>
    </row>
    <row r="274" spans="1:63" ht="32" x14ac:dyDescent="0.2">
      <c r="A274" s="148"/>
      <c r="B274" s="179" t="s">
        <v>598</v>
      </c>
      <c r="C274" s="162" t="s">
        <v>261</v>
      </c>
      <c r="D274" s="150">
        <v>2</v>
      </c>
      <c r="E274" s="150">
        <v>2</v>
      </c>
      <c r="F274" s="150"/>
      <c r="G274" s="150"/>
      <c r="H274" s="150"/>
      <c r="I274" s="150"/>
      <c r="J274" s="150"/>
      <c r="K274" s="150"/>
      <c r="L274" s="150"/>
      <c r="M274" s="150"/>
      <c r="N274" s="150"/>
      <c r="O274" s="150"/>
      <c r="P274" s="150"/>
      <c r="Q274" s="150"/>
      <c r="R274" s="150"/>
      <c r="S274" s="150"/>
      <c r="T274" s="150"/>
      <c r="U274" s="150"/>
      <c r="V274" s="150"/>
      <c r="W274" s="150"/>
      <c r="X274" s="150"/>
      <c r="Y274" s="150"/>
      <c r="Z274" s="150"/>
      <c r="AA274" s="150"/>
      <c r="AB274" s="150"/>
      <c r="AC274" s="150"/>
      <c r="AD274" s="150"/>
      <c r="AE274" s="150"/>
      <c r="AF274" s="150"/>
      <c r="AG274" s="150"/>
      <c r="AH274" s="176"/>
      <c r="AI274" s="150"/>
      <c r="AJ274" s="150"/>
      <c r="AK274" s="150"/>
      <c r="AL274" s="150"/>
      <c r="AM274" s="150"/>
      <c r="AN274" s="150"/>
      <c r="AO274" s="150"/>
      <c r="AP274" s="150"/>
      <c r="AQ274" s="150"/>
      <c r="AR274" s="150"/>
      <c r="AS274" s="150"/>
      <c r="AT274" s="150"/>
      <c r="AU274" s="150"/>
      <c r="AV274" s="150"/>
      <c r="AW274" s="150"/>
      <c r="AX274" s="150"/>
      <c r="AY274" s="150"/>
      <c r="AZ274" s="150"/>
      <c r="BA274" s="150"/>
      <c r="BB274" s="150"/>
      <c r="BC274" s="150"/>
      <c r="BD274" s="153" t="s">
        <v>524</v>
      </c>
      <c r="BE274" s="152"/>
      <c r="BF274" s="144" t="s">
        <v>599</v>
      </c>
      <c r="BG274" s="145"/>
      <c r="BH274" s="145"/>
      <c r="BI274" s="145"/>
      <c r="BJ274" s="176"/>
      <c r="BK274" s="176"/>
    </row>
    <row r="275" spans="1:63" ht="48" x14ac:dyDescent="0.2">
      <c r="A275" s="148"/>
      <c r="B275" s="179" t="s">
        <v>600</v>
      </c>
      <c r="C275" s="162" t="s">
        <v>261</v>
      </c>
      <c r="D275" s="150">
        <v>1.06</v>
      </c>
      <c r="E275" s="150">
        <v>1.06</v>
      </c>
      <c r="F275" s="150"/>
      <c r="G275" s="150"/>
      <c r="H275" s="150"/>
      <c r="I275" s="150"/>
      <c r="J275" s="150"/>
      <c r="K275" s="150"/>
      <c r="L275" s="150" t="s">
        <v>601</v>
      </c>
      <c r="M275" s="150"/>
      <c r="N275" s="150"/>
      <c r="O275" s="150"/>
      <c r="P275" s="150"/>
      <c r="Q275" s="150"/>
      <c r="R275" s="150"/>
      <c r="S275" s="150"/>
      <c r="T275" s="150"/>
      <c r="U275" s="150"/>
      <c r="V275" s="150"/>
      <c r="W275" s="150"/>
      <c r="X275" s="150"/>
      <c r="Y275" s="150"/>
      <c r="Z275" s="150"/>
      <c r="AA275" s="150"/>
      <c r="AB275" s="150"/>
      <c r="AC275" s="150"/>
      <c r="AD275" s="150"/>
      <c r="AE275" s="150"/>
      <c r="AF275" s="150"/>
      <c r="AG275" s="150"/>
      <c r="AH275" s="176"/>
      <c r="AI275" s="150"/>
      <c r="AJ275" s="150"/>
      <c r="AK275" s="150"/>
      <c r="AL275" s="150"/>
      <c r="AM275" s="150"/>
      <c r="AN275" s="150"/>
      <c r="AO275" s="150"/>
      <c r="AP275" s="150"/>
      <c r="AQ275" s="150"/>
      <c r="AR275" s="150"/>
      <c r="AS275" s="150"/>
      <c r="AT275" s="150"/>
      <c r="AU275" s="150"/>
      <c r="AV275" s="150"/>
      <c r="AW275" s="150"/>
      <c r="AX275" s="150"/>
      <c r="AY275" s="150"/>
      <c r="AZ275" s="150"/>
      <c r="BA275" s="150"/>
      <c r="BB275" s="150"/>
      <c r="BC275" s="150"/>
      <c r="BD275" s="153" t="s">
        <v>522</v>
      </c>
      <c r="BE275" s="152">
        <v>2017</v>
      </c>
      <c r="BF275" s="144" t="s">
        <v>602</v>
      </c>
      <c r="BG275" s="145"/>
      <c r="BH275" s="145"/>
      <c r="BI275" s="145"/>
      <c r="BJ275" s="176"/>
      <c r="BK275" s="176"/>
    </row>
    <row r="276" spans="1:63" ht="16" x14ac:dyDescent="0.2">
      <c r="A276" s="148"/>
      <c r="B276" s="179" t="s">
        <v>603</v>
      </c>
      <c r="C276" s="162" t="s">
        <v>261</v>
      </c>
      <c r="D276" s="150">
        <v>0.2</v>
      </c>
      <c r="E276" s="150">
        <v>0.2</v>
      </c>
      <c r="F276" s="150"/>
      <c r="G276" s="150"/>
      <c r="H276" s="150"/>
      <c r="I276" s="150"/>
      <c r="J276" s="150"/>
      <c r="K276" s="150"/>
      <c r="L276" s="150"/>
      <c r="M276" s="150"/>
      <c r="N276" s="150"/>
      <c r="O276" s="150"/>
      <c r="P276" s="150"/>
      <c r="Q276" s="150"/>
      <c r="R276" s="150"/>
      <c r="S276" s="150"/>
      <c r="T276" s="150"/>
      <c r="U276" s="150"/>
      <c r="V276" s="150"/>
      <c r="W276" s="150"/>
      <c r="X276" s="150"/>
      <c r="Y276" s="150"/>
      <c r="Z276" s="150"/>
      <c r="AA276" s="150"/>
      <c r="AB276" s="150"/>
      <c r="AC276" s="150"/>
      <c r="AD276" s="150"/>
      <c r="AE276" s="150"/>
      <c r="AF276" s="150"/>
      <c r="AG276" s="150"/>
      <c r="AH276" s="176"/>
      <c r="AI276" s="150"/>
      <c r="AJ276" s="150"/>
      <c r="AK276" s="150"/>
      <c r="AL276" s="150"/>
      <c r="AM276" s="150"/>
      <c r="AN276" s="150"/>
      <c r="AO276" s="150"/>
      <c r="AP276" s="150"/>
      <c r="AQ276" s="150"/>
      <c r="AR276" s="150"/>
      <c r="AS276" s="150"/>
      <c r="AT276" s="150"/>
      <c r="AU276" s="150"/>
      <c r="AV276" s="150"/>
      <c r="AW276" s="150"/>
      <c r="AX276" s="150"/>
      <c r="AY276" s="150"/>
      <c r="AZ276" s="150"/>
      <c r="BA276" s="150"/>
      <c r="BB276" s="150"/>
      <c r="BC276" s="150"/>
      <c r="BD276" s="153" t="s">
        <v>536</v>
      </c>
      <c r="BE276" s="152">
        <v>2017</v>
      </c>
      <c r="BF276" s="144" t="s">
        <v>604</v>
      </c>
      <c r="BG276" s="145"/>
      <c r="BH276" s="145"/>
      <c r="BI276" s="145"/>
      <c r="BJ276" s="176"/>
      <c r="BK276" s="176"/>
    </row>
    <row r="277" spans="1:63" ht="16" x14ac:dyDescent="0.2">
      <c r="A277" s="165" t="s">
        <v>605</v>
      </c>
      <c r="B277" s="166" t="s">
        <v>322</v>
      </c>
      <c r="C277" s="180"/>
      <c r="D277" s="181">
        <v>405.85</v>
      </c>
      <c r="E277" s="181">
        <v>7.0000000000000007E-2</v>
      </c>
      <c r="F277" s="181">
        <v>0</v>
      </c>
      <c r="G277" s="181">
        <v>0</v>
      </c>
      <c r="H277" s="181">
        <v>2.15</v>
      </c>
      <c r="I277" s="181">
        <v>0</v>
      </c>
      <c r="J277" s="181">
        <v>400</v>
      </c>
      <c r="K277" s="181">
        <v>0</v>
      </c>
      <c r="L277" s="181">
        <v>1.5299999999999998</v>
      </c>
      <c r="M277" s="181">
        <v>0</v>
      </c>
      <c r="N277" s="181">
        <v>0</v>
      </c>
      <c r="O277" s="181">
        <v>0</v>
      </c>
      <c r="P277" s="181">
        <v>0</v>
      </c>
      <c r="Q277" s="181">
        <v>0</v>
      </c>
      <c r="R277" s="181">
        <v>0</v>
      </c>
      <c r="S277" s="181">
        <v>0</v>
      </c>
      <c r="T277" s="181">
        <v>0</v>
      </c>
      <c r="U277" s="181">
        <v>0</v>
      </c>
      <c r="V277" s="181">
        <v>0</v>
      </c>
      <c r="W277" s="181">
        <v>0</v>
      </c>
      <c r="X277" s="181"/>
      <c r="Y277" s="181">
        <v>0</v>
      </c>
      <c r="Z277" s="181">
        <v>0</v>
      </c>
      <c r="AA277" s="181">
        <v>0</v>
      </c>
      <c r="AB277" s="181">
        <v>0</v>
      </c>
      <c r="AC277" s="181">
        <v>0</v>
      </c>
      <c r="AD277" s="181">
        <v>0</v>
      </c>
      <c r="AE277" s="181">
        <v>0</v>
      </c>
      <c r="AF277" s="181">
        <v>0</v>
      </c>
      <c r="AG277" s="181">
        <v>0</v>
      </c>
      <c r="AH277" s="176"/>
      <c r="AI277" s="181">
        <v>0</v>
      </c>
      <c r="AJ277" s="181">
        <v>0</v>
      </c>
      <c r="AK277" s="181">
        <v>0</v>
      </c>
      <c r="AL277" s="181">
        <v>0</v>
      </c>
      <c r="AM277" s="181">
        <v>0</v>
      </c>
      <c r="AN277" s="181">
        <v>0</v>
      </c>
      <c r="AO277" s="181">
        <v>0</v>
      </c>
      <c r="AP277" s="181">
        <v>0</v>
      </c>
      <c r="AQ277" s="181">
        <v>0</v>
      </c>
      <c r="AR277" s="181">
        <v>0</v>
      </c>
      <c r="AS277" s="181">
        <v>0</v>
      </c>
      <c r="AT277" s="181">
        <v>0</v>
      </c>
      <c r="AU277" s="181">
        <v>0</v>
      </c>
      <c r="AV277" s="181">
        <v>0</v>
      </c>
      <c r="AW277" s="181">
        <v>0</v>
      </c>
      <c r="AX277" s="181">
        <v>0</v>
      </c>
      <c r="AY277" s="181">
        <v>0</v>
      </c>
      <c r="AZ277" s="181">
        <v>0</v>
      </c>
      <c r="BA277" s="181">
        <v>2.1</v>
      </c>
      <c r="BB277" s="181">
        <v>0</v>
      </c>
      <c r="BC277" s="181" t="e">
        <v>#REF!</v>
      </c>
      <c r="BD277" s="182"/>
      <c r="BE277" s="183"/>
      <c r="BF277" s="144"/>
      <c r="BG277" s="145"/>
      <c r="BH277" s="145"/>
      <c r="BI277" s="145"/>
      <c r="BJ277" s="176"/>
      <c r="BK277" s="176"/>
    </row>
    <row r="278" spans="1:63" ht="48" x14ac:dyDescent="0.2">
      <c r="A278" s="148"/>
      <c r="B278" s="140" t="s">
        <v>606</v>
      </c>
      <c r="C278" s="149" t="s">
        <v>256</v>
      </c>
      <c r="D278" s="142">
        <v>0.22000000000000003</v>
      </c>
      <c r="E278" s="142">
        <v>7.0000000000000007E-2</v>
      </c>
      <c r="F278" s="142"/>
      <c r="G278" s="142"/>
      <c r="H278" s="142">
        <v>0.05</v>
      </c>
      <c r="I278" s="142"/>
      <c r="J278" s="142"/>
      <c r="K278" s="142"/>
      <c r="L278" s="142"/>
      <c r="M278" s="142"/>
      <c r="N278" s="142"/>
      <c r="O278" s="142"/>
      <c r="P278" s="142"/>
      <c r="Q278" s="142"/>
      <c r="R278" s="142"/>
      <c r="S278" s="142"/>
      <c r="T278" s="142"/>
      <c r="U278" s="142"/>
      <c r="V278" s="142"/>
      <c r="W278" s="142"/>
      <c r="X278" s="142"/>
      <c r="Y278" s="142"/>
      <c r="Z278" s="142"/>
      <c r="AA278" s="142"/>
      <c r="AB278" s="142"/>
      <c r="AC278" s="142"/>
      <c r="AD278" s="142"/>
      <c r="AE278" s="142"/>
      <c r="AF278" s="142"/>
      <c r="AG278" s="142"/>
      <c r="AH278" s="176"/>
      <c r="AI278" s="142"/>
      <c r="AJ278" s="142"/>
      <c r="AK278" s="142"/>
      <c r="AL278" s="142"/>
      <c r="AM278" s="142"/>
      <c r="AN278" s="142"/>
      <c r="AO278" s="142"/>
      <c r="AP278" s="142"/>
      <c r="AQ278" s="142"/>
      <c r="AR278" s="142"/>
      <c r="AS278" s="142"/>
      <c r="AT278" s="142"/>
      <c r="AU278" s="142"/>
      <c r="AV278" s="142"/>
      <c r="AW278" s="142"/>
      <c r="AX278" s="142"/>
      <c r="AY278" s="142"/>
      <c r="AZ278" s="142"/>
      <c r="BA278" s="142">
        <v>0.1</v>
      </c>
      <c r="BB278" s="142"/>
      <c r="BC278" s="142"/>
      <c r="BD278" s="185" t="s">
        <v>607</v>
      </c>
      <c r="BE278" s="143"/>
      <c r="BF278" s="144"/>
      <c r="BG278" s="145"/>
      <c r="BH278" s="145"/>
      <c r="BI278" s="145"/>
      <c r="BJ278" s="176"/>
      <c r="BK278" s="176"/>
    </row>
    <row r="279" spans="1:63" ht="32" x14ac:dyDescent="0.2">
      <c r="A279" s="148"/>
      <c r="B279" s="144" t="s">
        <v>608</v>
      </c>
      <c r="C279" s="162" t="s">
        <v>439</v>
      </c>
      <c r="D279" s="150">
        <v>0.22</v>
      </c>
      <c r="E279" s="150">
        <v>0.22</v>
      </c>
      <c r="F279" s="150"/>
      <c r="G279" s="150"/>
      <c r="H279" s="150"/>
      <c r="I279" s="150"/>
      <c r="J279" s="150"/>
      <c r="K279" s="150"/>
      <c r="L279" s="150"/>
      <c r="M279" s="150"/>
      <c r="N279" s="150"/>
      <c r="O279" s="150"/>
      <c r="P279" s="150"/>
      <c r="Q279" s="150"/>
      <c r="R279" s="150"/>
      <c r="S279" s="150"/>
      <c r="T279" s="150"/>
      <c r="U279" s="150"/>
      <c r="V279" s="150"/>
      <c r="W279" s="150"/>
      <c r="X279" s="150"/>
      <c r="Y279" s="150"/>
      <c r="Z279" s="150"/>
      <c r="AA279" s="150"/>
      <c r="AB279" s="150"/>
      <c r="AC279" s="150"/>
      <c r="AD279" s="150"/>
      <c r="AE279" s="150"/>
      <c r="AF279" s="150"/>
      <c r="AG279" s="150"/>
      <c r="AH279" s="176"/>
      <c r="AI279" s="150"/>
      <c r="AJ279" s="150"/>
      <c r="AK279" s="150"/>
      <c r="AL279" s="150"/>
      <c r="AM279" s="150"/>
      <c r="AN279" s="150"/>
      <c r="AO279" s="150"/>
      <c r="AP279" s="150"/>
      <c r="AQ279" s="150"/>
      <c r="AR279" s="150"/>
      <c r="AS279" s="150"/>
      <c r="AT279" s="150"/>
      <c r="AU279" s="150"/>
      <c r="AV279" s="150"/>
      <c r="AW279" s="150"/>
      <c r="AX279" s="150"/>
      <c r="AY279" s="150"/>
      <c r="AZ279" s="150"/>
      <c r="BA279" s="150"/>
      <c r="BB279" s="150"/>
      <c r="BC279" s="150"/>
      <c r="BD279" s="153" t="s">
        <v>495</v>
      </c>
      <c r="BE279" s="152">
        <v>2017</v>
      </c>
      <c r="BF279" s="144" t="s">
        <v>609</v>
      </c>
      <c r="BG279" s="145"/>
      <c r="BH279" s="145"/>
      <c r="BI279" s="145"/>
      <c r="BJ279" s="176"/>
      <c r="BK279" s="176"/>
    </row>
    <row r="280" spans="1:63" ht="16" x14ac:dyDescent="0.2">
      <c r="A280" s="148"/>
      <c r="B280" s="144" t="s">
        <v>610</v>
      </c>
      <c r="C280" s="162" t="s">
        <v>439</v>
      </c>
      <c r="D280" s="150">
        <v>0.1</v>
      </c>
      <c r="E280" s="150">
        <v>0.1</v>
      </c>
      <c r="F280" s="150"/>
      <c r="G280" s="150"/>
      <c r="H280" s="150"/>
      <c r="I280" s="150"/>
      <c r="J280" s="150"/>
      <c r="K280" s="150"/>
      <c r="L280" s="150"/>
      <c r="M280" s="150"/>
      <c r="N280" s="150"/>
      <c r="O280" s="150"/>
      <c r="P280" s="150"/>
      <c r="Q280" s="150"/>
      <c r="R280" s="150"/>
      <c r="S280" s="150"/>
      <c r="T280" s="150"/>
      <c r="U280" s="150"/>
      <c r="V280" s="150"/>
      <c r="W280" s="150"/>
      <c r="X280" s="150"/>
      <c r="Y280" s="150"/>
      <c r="Z280" s="150"/>
      <c r="AA280" s="150"/>
      <c r="AB280" s="150"/>
      <c r="AC280" s="150"/>
      <c r="AD280" s="150"/>
      <c r="AE280" s="150"/>
      <c r="AF280" s="150"/>
      <c r="AG280" s="150"/>
      <c r="AH280" s="176"/>
      <c r="AI280" s="150"/>
      <c r="AJ280" s="150"/>
      <c r="AK280" s="150"/>
      <c r="AL280" s="150"/>
      <c r="AM280" s="150"/>
      <c r="AN280" s="150"/>
      <c r="AO280" s="150"/>
      <c r="AP280" s="150"/>
      <c r="AQ280" s="150"/>
      <c r="AR280" s="150"/>
      <c r="AS280" s="150"/>
      <c r="AT280" s="150"/>
      <c r="AU280" s="150"/>
      <c r="AV280" s="150"/>
      <c r="AW280" s="150"/>
      <c r="AX280" s="150"/>
      <c r="AY280" s="150"/>
      <c r="AZ280" s="150"/>
      <c r="BA280" s="150"/>
      <c r="BB280" s="150"/>
      <c r="BC280" s="150"/>
      <c r="BD280" s="153" t="s">
        <v>524</v>
      </c>
      <c r="BE280" s="152"/>
      <c r="BF280" s="144" t="s">
        <v>611</v>
      </c>
      <c r="BG280" s="145"/>
      <c r="BH280" s="145"/>
      <c r="BI280" s="145"/>
      <c r="BJ280" s="176"/>
      <c r="BK280" s="176"/>
    </row>
    <row r="281" spans="1:63" ht="16" x14ac:dyDescent="0.2">
      <c r="A281" s="148"/>
      <c r="B281" s="144" t="s">
        <v>612</v>
      </c>
      <c r="C281" s="162" t="s">
        <v>439</v>
      </c>
      <c r="D281" s="150">
        <v>0.28000000000000003</v>
      </c>
      <c r="E281" s="150">
        <v>0.28000000000000003</v>
      </c>
      <c r="F281" s="150"/>
      <c r="G281" s="150"/>
      <c r="H281" s="150"/>
      <c r="I281" s="150"/>
      <c r="J281" s="150"/>
      <c r="K281" s="150"/>
      <c r="L281" s="150"/>
      <c r="M281" s="150"/>
      <c r="N281" s="150"/>
      <c r="O281" s="150"/>
      <c r="P281" s="150"/>
      <c r="Q281" s="150"/>
      <c r="R281" s="150"/>
      <c r="S281" s="150"/>
      <c r="T281" s="150"/>
      <c r="U281" s="150"/>
      <c r="V281" s="150"/>
      <c r="W281" s="150"/>
      <c r="X281" s="150"/>
      <c r="Y281" s="150"/>
      <c r="Z281" s="150"/>
      <c r="AA281" s="150"/>
      <c r="AB281" s="150"/>
      <c r="AC281" s="150"/>
      <c r="AD281" s="150"/>
      <c r="AE281" s="150"/>
      <c r="AF281" s="150"/>
      <c r="AG281" s="150"/>
      <c r="AH281" s="176"/>
      <c r="AI281" s="150"/>
      <c r="AJ281" s="150"/>
      <c r="AK281" s="150"/>
      <c r="AL281" s="150"/>
      <c r="AM281" s="150"/>
      <c r="AN281" s="150"/>
      <c r="AO281" s="150"/>
      <c r="AP281" s="150"/>
      <c r="AQ281" s="150"/>
      <c r="AR281" s="150"/>
      <c r="AS281" s="150"/>
      <c r="AT281" s="150"/>
      <c r="AU281" s="150"/>
      <c r="AV281" s="150"/>
      <c r="AW281" s="150"/>
      <c r="AX281" s="150"/>
      <c r="AY281" s="150"/>
      <c r="AZ281" s="150"/>
      <c r="BA281" s="150"/>
      <c r="BB281" s="150"/>
      <c r="BC281" s="150"/>
      <c r="BD281" s="153" t="s">
        <v>503</v>
      </c>
      <c r="BE281" s="152"/>
      <c r="BF281" s="144" t="s">
        <v>613</v>
      </c>
      <c r="BG281" s="145"/>
      <c r="BH281" s="145"/>
      <c r="BI281" s="145"/>
      <c r="BJ281" s="176"/>
      <c r="BK281" s="176"/>
    </row>
    <row r="282" spans="1:63" ht="32" x14ac:dyDescent="0.2">
      <c r="A282" s="148"/>
      <c r="B282" s="144" t="s">
        <v>614</v>
      </c>
      <c r="C282" s="162" t="s">
        <v>439</v>
      </c>
      <c r="D282" s="150">
        <v>0.4</v>
      </c>
      <c r="E282" s="150">
        <v>0.4</v>
      </c>
      <c r="F282" s="150"/>
      <c r="G282" s="150"/>
      <c r="H282" s="150"/>
      <c r="I282" s="150"/>
      <c r="J282" s="150"/>
      <c r="K282" s="150"/>
      <c r="L282" s="150"/>
      <c r="M282" s="150"/>
      <c r="N282" s="150"/>
      <c r="O282" s="150"/>
      <c r="P282" s="150"/>
      <c r="Q282" s="150"/>
      <c r="R282" s="150"/>
      <c r="S282" s="150"/>
      <c r="T282" s="150"/>
      <c r="U282" s="150"/>
      <c r="V282" s="150"/>
      <c r="W282" s="150"/>
      <c r="X282" s="150"/>
      <c r="Y282" s="150"/>
      <c r="Z282" s="150"/>
      <c r="AA282" s="150"/>
      <c r="AB282" s="150"/>
      <c r="AC282" s="150"/>
      <c r="AD282" s="150"/>
      <c r="AE282" s="150"/>
      <c r="AF282" s="150"/>
      <c r="AG282" s="150"/>
      <c r="AH282" s="176"/>
      <c r="AI282" s="150"/>
      <c r="AJ282" s="150"/>
      <c r="AK282" s="150"/>
      <c r="AL282" s="150"/>
      <c r="AM282" s="150"/>
      <c r="AN282" s="150"/>
      <c r="AO282" s="150"/>
      <c r="AP282" s="150"/>
      <c r="AQ282" s="150"/>
      <c r="AR282" s="150"/>
      <c r="AS282" s="150"/>
      <c r="AT282" s="150"/>
      <c r="AU282" s="150"/>
      <c r="AV282" s="150"/>
      <c r="AW282" s="150"/>
      <c r="AX282" s="150"/>
      <c r="AY282" s="150"/>
      <c r="AZ282" s="150"/>
      <c r="BA282" s="150"/>
      <c r="BB282" s="150"/>
      <c r="BC282" s="150"/>
      <c r="BD282" s="153" t="s">
        <v>522</v>
      </c>
      <c r="BE282" s="152">
        <v>2017</v>
      </c>
      <c r="BF282" s="144" t="s">
        <v>615</v>
      </c>
      <c r="BG282" s="145"/>
      <c r="BH282" s="145"/>
      <c r="BI282" s="145"/>
      <c r="BJ282" s="176"/>
      <c r="BK282" s="176"/>
    </row>
    <row r="283" spans="1:63" ht="16" x14ac:dyDescent="0.2">
      <c r="A283" s="148"/>
      <c r="B283" s="144" t="s">
        <v>616</v>
      </c>
      <c r="C283" s="162" t="s">
        <v>439</v>
      </c>
      <c r="D283" s="150">
        <v>0.39</v>
      </c>
      <c r="E283" s="150">
        <v>0.39</v>
      </c>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0"/>
      <c r="AB283" s="150"/>
      <c r="AC283" s="150"/>
      <c r="AD283" s="150"/>
      <c r="AE283" s="150"/>
      <c r="AF283" s="150"/>
      <c r="AG283" s="150"/>
      <c r="AH283" s="176"/>
      <c r="AI283" s="150"/>
      <c r="AJ283" s="150"/>
      <c r="AK283" s="150"/>
      <c r="AL283" s="150"/>
      <c r="AM283" s="150"/>
      <c r="AN283" s="150"/>
      <c r="AO283" s="150"/>
      <c r="AP283" s="150"/>
      <c r="AQ283" s="150"/>
      <c r="AR283" s="150"/>
      <c r="AS283" s="150"/>
      <c r="AT283" s="150"/>
      <c r="AU283" s="150"/>
      <c r="AV283" s="150"/>
      <c r="AW283" s="150"/>
      <c r="AX283" s="150"/>
      <c r="AY283" s="150"/>
      <c r="AZ283" s="150"/>
      <c r="BA283" s="150"/>
      <c r="BB283" s="150"/>
      <c r="BC283" s="150"/>
      <c r="BD283" s="153" t="s">
        <v>528</v>
      </c>
      <c r="BE283" s="152">
        <v>2017</v>
      </c>
      <c r="BF283" s="144" t="s">
        <v>617</v>
      </c>
      <c r="BG283" s="145"/>
      <c r="BH283" s="145"/>
      <c r="BI283" s="145"/>
      <c r="BJ283" s="176"/>
      <c r="BK283" s="176"/>
    </row>
    <row r="284" spans="1:63" ht="16" x14ac:dyDescent="0.2">
      <c r="A284" s="148"/>
      <c r="B284" s="144" t="s">
        <v>618</v>
      </c>
      <c r="C284" s="162" t="s">
        <v>439</v>
      </c>
      <c r="D284" s="150">
        <v>0.45999999999999996</v>
      </c>
      <c r="E284" s="150">
        <v>0.3</v>
      </c>
      <c r="F284" s="150"/>
      <c r="G284" s="150"/>
      <c r="H284" s="150"/>
      <c r="I284" s="150"/>
      <c r="J284" s="150"/>
      <c r="K284" s="150"/>
      <c r="L284" s="150"/>
      <c r="M284" s="150"/>
      <c r="N284" s="150"/>
      <c r="O284" s="150"/>
      <c r="P284" s="150"/>
      <c r="Q284" s="150"/>
      <c r="R284" s="150"/>
      <c r="S284" s="150"/>
      <c r="T284" s="150"/>
      <c r="U284" s="150"/>
      <c r="V284" s="150"/>
      <c r="W284" s="150"/>
      <c r="X284" s="150"/>
      <c r="Y284" s="150"/>
      <c r="Z284" s="150"/>
      <c r="AA284" s="150"/>
      <c r="AB284" s="150"/>
      <c r="AC284" s="150"/>
      <c r="AD284" s="150"/>
      <c r="AE284" s="150">
        <v>0.16</v>
      </c>
      <c r="AF284" s="150"/>
      <c r="AG284" s="150"/>
      <c r="AH284" s="176"/>
      <c r="AI284" s="150"/>
      <c r="AJ284" s="150"/>
      <c r="AK284" s="150"/>
      <c r="AL284" s="150"/>
      <c r="AM284" s="150"/>
      <c r="AN284" s="150"/>
      <c r="AO284" s="150"/>
      <c r="AP284" s="150"/>
      <c r="AQ284" s="150"/>
      <c r="AR284" s="150"/>
      <c r="AS284" s="150"/>
      <c r="AT284" s="150"/>
      <c r="AU284" s="150"/>
      <c r="AV284" s="150"/>
      <c r="AW284" s="150"/>
      <c r="AX284" s="150"/>
      <c r="AY284" s="150"/>
      <c r="AZ284" s="150"/>
      <c r="BA284" s="150"/>
      <c r="BB284" s="150"/>
      <c r="BC284" s="150"/>
      <c r="BD284" s="153" t="s">
        <v>518</v>
      </c>
      <c r="BE284" s="152">
        <v>2017</v>
      </c>
      <c r="BF284" s="144" t="s">
        <v>619</v>
      </c>
      <c r="BG284" s="145"/>
      <c r="BH284" s="145"/>
      <c r="BI284" s="145"/>
      <c r="BJ284" s="176"/>
      <c r="BK284" s="176"/>
    </row>
    <row r="285" spans="1:63" ht="32" x14ac:dyDescent="0.2">
      <c r="A285" s="148"/>
      <c r="B285" s="144" t="s">
        <v>620</v>
      </c>
      <c r="C285" s="162" t="s">
        <v>439</v>
      </c>
      <c r="D285" s="150">
        <v>0.37</v>
      </c>
      <c r="E285" s="150">
        <v>0.2</v>
      </c>
      <c r="F285" s="150"/>
      <c r="G285" s="150"/>
      <c r="H285" s="150">
        <v>0.17</v>
      </c>
      <c r="I285" s="150"/>
      <c r="J285" s="150"/>
      <c r="K285" s="150"/>
      <c r="L285" s="150"/>
      <c r="M285" s="150"/>
      <c r="N285" s="150"/>
      <c r="O285" s="150"/>
      <c r="P285" s="150"/>
      <c r="Q285" s="150"/>
      <c r="R285" s="150"/>
      <c r="S285" s="150"/>
      <c r="T285" s="150"/>
      <c r="U285" s="150"/>
      <c r="V285" s="150"/>
      <c r="W285" s="150"/>
      <c r="X285" s="150"/>
      <c r="Y285" s="150"/>
      <c r="Z285" s="150"/>
      <c r="AA285" s="150"/>
      <c r="AB285" s="150"/>
      <c r="AC285" s="150"/>
      <c r="AD285" s="150"/>
      <c r="AE285" s="150"/>
      <c r="AF285" s="150"/>
      <c r="AG285" s="150"/>
      <c r="AH285" s="176"/>
      <c r="AI285" s="150"/>
      <c r="AJ285" s="150"/>
      <c r="AK285" s="150"/>
      <c r="AL285" s="150"/>
      <c r="AM285" s="150"/>
      <c r="AN285" s="150"/>
      <c r="AO285" s="150"/>
      <c r="AP285" s="150"/>
      <c r="AQ285" s="150"/>
      <c r="AR285" s="150"/>
      <c r="AS285" s="150"/>
      <c r="AT285" s="150"/>
      <c r="AU285" s="150"/>
      <c r="AV285" s="150"/>
      <c r="AW285" s="150"/>
      <c r="AX285" s="150"/>
      <c r="AY285" s="150"/>
      <c r="AZ285" s="150"/>
      <c r="BA285" s="150"/>
      <c r="BB285" s="150"/>
      <c r="BC285" s="150"/>
      <c r="BD285" s="153" t="s">
        <v>536</v>
      </c>
      <c r="BE285" s="152">
        <v>2017</v>
      </c>
      <c r="BF285" s="140" t="s">
        <v>621</v>
      </c>
      <c r="BG285" s="145"/>
      <c r="BH285" s="145"/>
      <c r="BI285" s="145"/>
      <c r="BJ285" s="176"/>
      <c r="BK285" s="176"/>
    </row>
    <row r="286" spans="1:63" ht="16" x14ac:dyDescent="0.2">
      <c r="A286" s="148"/>
      <c r="B286" s="151" t="s">
        <v>622</v>
      </c>
      <c r="C286" s="162" t="s">
        <v>439</v>
      </c>
      <c r="D286" s="150">
        <v>1.9</v>
      </c>
      <c r="E286" s="150">
        <v>0.5</v>
      </c>
      <c r="F286" s="150"/>
      <c r="G286" s="150"/>
      <c r="H286" s="150">
        <v>0.5</v>
      </c>
      <c r="I286" s="150">
        <v>0.4</v>
      </c>
      <c r="J286" s="150"/>
      <c r="K286" s="150"/>
      <c r="L286" s="150">
        <v>0.5</v>
      </c>
      <c r="M286" s="150"/>
      <c r="N286" s="150"/>
      <c r="O286" s="150"/>
      <c r="P286" s="150"/>
      <c r="Q286" s="150"/>
      <c r="R286" s="150"/>
      <c r="S286" s="150"/>
      <c r="T286" s="150"/>
      <c r="U286" s="150"/>
      <c r="V286" s="150"/>
      <c r="W286" s="150"/>
      <c r="X286" s="150"/>
      <c r="Y286" s="150"/>
      <c r="Z286" s="150"/>
      <c r="AA286" s="150"/>
      <c r="AB286" s="150"/>
      <c r="AC286" s="150"/>
      <c r="AD286" s="150"/>
      <c r="AE286" s="150"/>
      <c r="AF286" s="150"/>
      <c r="AG286" s="150"/>
      <c r="AH286" s="176"/>
      <c r="AI286" s="150"/>
      <c r="AJ286" s="150"/>
      <c r="AK286" s="150"/>
      <c r="AL286" s="150"/>
      <c r="AM286" s="150"/>
      <c r="AN286" s="150"/>
      <c r="AO286" s="150"/>
      <c r="AP286" s="150"/>
      <c r="AQ286" s="150"/>
      <c r="AR286" s="150"/>
      <c r="AS286" s="150"/>
      <c r="AT286" s="150"/>
      <c r="AU286" s="150"/>
      <c r="AV286" s="150"/>
      <c r="AW286" s="150"/>
      <c r="AX286" s="150"/>
      <c r="AY286" s="150"/>
      <c r="AZ286" s="150"/>
      <c r="BA286" s="150"/>
      <c r="BB286" s="150"/>
      <c r="BC286" s="150"/>
      <c r="BD286" s="153" t="s">
        <v>539</v>
      </c>
      <c r="BE286" s="152"/>
      <c r="BF286" s="144"/>
      <c r="BG286" s="145"/>
      <c r="BH286" s="145"/>
      <c r="BI286" s="145"/>
      <c r="BJ286" s="176"/>
      <c r="BK286" s="176"/>
    </row>
    <row r="287" spans="1:63" ht="48" x14ac:dyDescent="0.2">
      <c r="A287" s="148"/>
      <c r="B287" s="144" t="s">
        <v>623</v>
      </c>
      <c r="C287" s="162" t="s">
        <v>446</v>
      </c>
      <c r="D287" s="150">
        <v>1.23</v>
      </c>
      <c r="E287" s="150">
        <v>1.23</v>
      </c>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c r="AB287" s="150"/>
      <c r="AC287" s="150"/>
      <c r="AD287" s="150"/>
      <c r="AE287" s="150"/>
      <c r="AF287" s="150"/>
      <c r="AG287" s="150"/>
      <c r="AH287" s="176"/>
      <c r="AI287" s="150"/>
      <c r="AJ287" s="150"/>
      <c r="AK287" s="150"/>
      <c r="AL287" s="150"/>
      <c r="AM287" s="150"/>
      <c r="AN287" s="150"/>
      <c r="AO287" s="150"/>
      <c r="AP287" s="150"/>
      <c r="AQ287" s="150"/>
      <c r="AR287" s="150"/>
      <c r="AS287" s="150"/>
      <c r="AT287" s="150"/>
      <c r="AU287" s="150"/>
      <c r="AV287" s="150"/>
      <c r="AW287" s="150"/>
      <c r="AX287" s="150"/>
      <c r="AY287" s="150"/>
      <c r="AZ287" s="150"/>
      <c r="BA287" s="150"/>
      <c r="BB287" s="150"/>
      <c r="BC287" s="150"/>
      <c r="BD287" s="153" t="s">
        <v>536</v>
      </c>
      <c r="BE287" s="152">
        <v>2017</v>
      </c>
      <c r="BF287" s="140" t="s">
        <v>624</v>
      </c>
      <c r="BG287" s="145"/>
      <c r="BH287" s="145"/>
      <c r="BI287" s="145"/>
      <c r="BJ287" s="176"/>
      <c r="BK287" s="176"/>
    </row>
    <row r="288" spans="1:63" ht="16" x14ac:dyDescent="0.2">
      <c r="A288" s="148"/>
      <c r="B288" s="186" t="s">
        <v>625</v>
      </c>
      <c r="C288" s="149"/>
      <c r="D288" s="150">
        <v>3.5</v>
      </c>
      <c r="E288" s="142">
        <v>3.5</v>
      </c>
      <c r="F288" s="142"/>
      <c r="G288" s="142"/>
      <c r="H288" s="142"/>
      <c r="I288" s="142"/>
      <c r="J288" s="142"/>
      <c r="K288" s="142"/>
      <c r="L288" s="142"/>
      <c r="M288" s="142"/>
      <c r="N288" s="142"/>
      <c r="O288" s="142"/>
      <c r="P288" s="142"/>
      <c r="Q288" s="142"/>
      <c r="R288" s="142"/>
      <c r="S288" s="142"/>
      <c r="T288" s="142"/>
      <c r="U288" s="142"/>
      <c r="V288" s="142"/>
      <c r="W288" s="142"/>
      <c r="X288" s="142"/>
      <c r="Y288" s="142"/>
      <c r="Z288" s="142"/>
      <c r="AA288" s="142"/>
      <c r="AB288" s="142"/>
      <c r="AC288" s="142"/>
      <c r="AD288" s="142"/>
      <c r="AE288" s="142"/>
      <c r="AF288" s="142"/>
      <c r="AG288" s="142"/>
      <c r="AH288" s="176"/>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57" t="s">
        <v>515</v>
      </c>
      <c r="BE288" s="143"/>
      <c r="BF288" s="144"/>
      <c r="BG288" s="145"/>
      <c r="BH288" s="145"/>
      <c r="BI288" s="145"/>
      <c r="BJ288" s="176"/>
      <c r="BK288" s="176"/>
    </row>
    <row r="289" spans="1:63" ht="16" x14ac:dyDescent="0.2">
      <c r="A289" s="155"/>
      <c r="B289" s="186" t="s">
        <v>626</v>
      </c>
      <c r="C289" s="162" t="s">
        <v>483</v>
      </c>
      <c r="D289" s="150">
        <v>0.3</v>
      </c>
      <c r="E289" s="150">
        <v>0.3</v>
      </c>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0"/>
      <c r="AB289" s="150"/>
      <c r="AC289" s="150"/>
      <c r="AD289" s="150"/>
      <c r="AE289" s="150"/>
      <c r="AF289" s="150"/>
      <c r="AG289" s="150"/>
      <c r="AH289" s="176"/>
      <c r="AI289" s="150"/>
      <c r="AJ289" s="150"/>
      <c r="AK289" s="150"/>
      <c r="AL289" s="150"/>
      <c r="AM289" s="150"/>
      <c r="AN289" s="150"/>
      <c r="AO289" s="150"/>
      <c r="AP289" s="150"/>
      <c r="AQ289" s="150"/>
      <c r="AR289" s="150"/>
      <c r="AS289" s="150"/>
      <c r="AT289" s="150"/>
      <c r="AU289" s="150"/>
      <c r="AV289" s="150"/>
      <c r="AW289" s="150"/>
      <c r="AX289" s="150"/>
      <c r="AY289" s="150"/>
      <c r="AZ289" s="150"/>
      <c r="BA289" s="150"/>
      <c r="BB289" s="150"/>
      <c r="BC289" s="150"/>
      <c r="BD289" s="153" t="s">
        <v>518</v>
      </c>
      <c r="BE289" s="152">
        <v>2017</v>
      </c>
      <c r="BF289" s="144"/>
      <c r="BG289" s="145"/>
      <c r="BH289" s="145"/>
      <c r="BI289" s="145"/>
      <c r="BJ289" s="176"/>
      <c r="BK289" s="176"/>
    </row>
    <row r="290" spans="1:63" ht="16" x14ac:dyDescent="0.2">
      <c r="A290" s="174"/>
      <c r="B290" s="151" t="s">
        <v>627</v>
      </c>
      <c r="C290" s="175" t="s">
        <v>483</v>
      </c>
      <c r="D290" s="187">
        <v>0.48</v>
      </c>
      <c r="E290" s="187">
        <v>0.48</v>
      </c>
      <c r="F290" s="188"/>
      <c r="G290" s="188"/>
      <c r="H290" s="188"/>
      <c r="I290" s="188"/>
      <c r="J290" s="188"/>
      <c r="K290" s="188"/>
      <c r="L290" s="188"/>
      <c r="M290" s="188"/>
      <c r="N290" s="188"/>
      <c r="O290" s="188"/>
      <c r="P290" s="188"/>
      <c r="Q290" s="188"/>
      <c r="R290" s="188"/>
      <c r="S290" s="188"/>
      <c r="T290" s="188"/>
      <c r="U290" s="188"/>
      <c r="V290" s="188"/>
      <c r="W290" s="188"/>
      <c r="X290" s="188"/>
      <c r="Y290" s="188"/>
      <c r="Z290" s="188"/>
      <c r="AA290" s="188"/>
      <c r="AB290" s="188"/>
      <c r="AC290" s="188"/>
      <c r="AD290" s="188"/>
      <c r="AE290" s="188"/>
      <c r="AF290" s="188"/>
      <c r="AG290" s="188"/>
      <c r="AH290" s="176"/>
      <c r="AI290" s="188"/>
      <c r="AJ290" s="188"/>
      <c r="AK290" s="188"/>
      <c r="AL290" s="188"/>
      <c r="AM290" s="188"/>
      <c r="AN290" s="188"/>
      <c r="AO290" s="188"/>
      <c r="AP290" s="188"/>
      <c r="AQ290" s="188"/>
      <c r="AR290" s="188"/>
      <c r="AS290" s="188"/>
      <c r="AT290" s="188"/>
      <c r="AU290" s="188"/>
      <c r="AV290" s="188"/>
      <c r="AW290" s="188"/>
      <c r="AX290" s="188"/>
      <c r="AY290" s="188"/>
      <c r="AZ290" s="188"/>
      <c r="BA290" s="188"/>
      <c r="BB290" s="188"/>
      <c r="BC290" s="188"/>
      <c r="BD290" s="189" t="s">
        <v>534</v>
      </c>
      <c r="BE290" s="174">
        <v>2017</v>
      </c>
      <c r="BF290" s="144" t="s">
        <v>628</v>
      </c>
      <c r="BG290" s="145"/>
      <c r="BH290" s="145"/>
      <c r="BI290" s="145"/>
      <c r="BJ290" s="176"/>
      <c r="BK290" s="176"/>
    </row>
    <row r="291" spans="1:63" ht="16" x14ac:dyDescent="0.2">
      <c r="A291" s="148"/>
      <c r="B291" s="153" t="s">
        <v>629</v>
      </c>
      <c r="C291" s="162" t="s">
        <v>469</v>
      </c>
      <c r="D291" s="150">
        <v>2.6</v>
      </c>
      <c r="E291" s="150">
        <v>2.5</v>
      </c>
      <c r="F291" s="150"/>
      <c r="G291" s="150"/>
      <c r="H291" s="150">
        <v>0.1</v>
      </c>
      <c r="I291" s="150"/>
      <c r="J291" s="150"/>
      <c r="K291" s="150"/>
      <c r="L291" s="150"/>
      <c r="M291" s="150"/>
      <c r="N291" s="150"/>
      <c r="O291" s="150"/>
      <c r="P291" s="150"/>
      <c r="Q291" s="150"/>
      <c r="R291" s="150"/>
      <c r="S291" s="150"/>
      <c r="T291" s="150"/>
      <c r="U291" s="150"/>
      <c r="V291" s="150"/>
      <c r="W291" s="150"/>
      <c r="X291" s="150"/>
      <c r="Y291" s="150"/>
      <c r="Z291" s="150"/>
      <c r="AA291" s="150"/>
      <c r="AB291" s="150"/>
      <c r="AC291" s="150"/>
      <c r="AD291" s="150"/>
      <c r="AE291" s="150"/>
      <c r="AF291" s="150"/>
      <c r="AG291" s="150"/>
      <c r="AH291" s="176"/>
      <c r="AI291" s="150"/>
      <c r="AJ291" s="150"/>
      <c r="AK291" s="150"/>
      <c r="AL291" s="150"/>
      <c r="AM291" s="150"/>
      <c r="AN291" s="150"/>
      <c r="AO291" s="150"/>
      <c r="AP291" s="150"/>
      <c r="AQ291" s="150"/>
      <c r="AR291" s="150"/>
      <c r="AS291" s="150"/>
      <c r="AT291" s="150"/>
      <c r="AU291" s="150"/>
      <c r="AV291" s="150"/>
      <c r="AW291" s="150"/>
      <c r="AX291" s="150"/>
      <c r="AY291" s="150"/>
      <c r="AZ291" s="150"/>
      <c r="BA291" s="150"/>
      <c r="BB291" s="150"/>
      <c r="BC291" s="150"/>
      <c r="BD291" s="153" t="s">
        <v>531</v>
      </c>
      <c r="BE291" s="152">
        <v>2017</v>
      </c>
      <c r="BF291" s="144" t="s">
        <v>630</v>
      </c>
      <c r="BG291" s="145"/>
      <c r="BH291" s="145"/>
      <c r="BI291" s="145"/>
      <c r="BJ291" s="176"/>
      <c r="BK291" s="176"/>
    </row>
    <row r="292" spans="1:63" ht="16" x14ac:dyDescent="0.2">
      <c r="A292" s="148"/>
      <c r="B292" s="153" t="s">
        <v>631</v>
      </c>
      <c r="C292" s="162" t="s">
        <v>469</v>
      </c>
      <c r="D292" s="150">
        <v>1</v>
      </c>
      <c r="E292" s="150">
        <v>1</v>
      </c>
      <c r="F292" s="150"/>
      <c r="G292" s="150"/>
      <c r="H292" s="150"/>
      <c r="I292" s="150"/>
      <c r="J292" s="150"/>
      <c r="K292" s="150"/>
      <c r="L292" s="150"/>
      <c r="M292" s="150"/>
      <c r="N292" s="150"/>
      <c r="O292" s="150"/>
      <c r="P292" s="150"/>
      <c r="Q292" s="150"/>
      <c r="R292" s="150"/>
      <c r="S292" s="150"/>
      <c r="T292" s="150"/>
      <c r="U292" s="150"/>
      <c r="V292" s="150"/>
      <c r="W292" s="150"/>
      <c r="X292" s="150"/>
      <c r="Y292" s="150"/>
      <c r="Z292" s="150"/>
      <c r="AA292" s="150"/>
      <c r="AB292" s="150"/>
      <c r="AC292" s="150"/>
      <c r="AD292" s="150"/>
      <c r="AE292" s="150"/>
      <c r="AF292" s="150"/>
      <c r="AG292" s="150"/>
      <c r="AH292" s="176"/>
      <c r="AI292" s="150"/>
      <c r="AJ292" s="150"/>
      <c r="AK292" s="150"/>
      <c r="AL292" s="150"/>
      <c r="AM292" s="150"/>
      <c r="AN292" s="150"/>
      <c r="AO292" s="150"/>
      <c r="AP292" s="150"/>
      <c r="AQ292" s="150"/>
      <c r="AR292" s="150"/>
      <c r="AS292" s="150"/>
      <c r="AT292" s="150"/>
      <c r="AU292" s="150"/>
      <c r="AV292" s="150"/>
      <c r="AW292" s="150"/>
      <c r="AX292" s="150"/>
      <c r="AY292" s="150"/>
      <c r="AZ292" s="150"/>
      <c r="BA292" s="150"/>
      <c r="BB292" s="150"/>
      <c r="BC292" s="150"/>
      <c r="BD292" s="153" t="s">
        <v>495</v>
      </c>
      <c r="BE292" s="152"/>
      <c r="BF292" s="144"/>
      <c r="BG292" s="145"/>
      <c r="BH292" s="145"/>
      <c r="BI292" s="145"/>
      <c r="BJ292" s="176"/>
      <c r="BK292" s="176"/>
    </row>
    <row r="293" spans="1:63" ht="16" x14ac:dyDescent="0.2">
      <c r="A293" s="190"/>
      <c r="B293" s="140" t="s">
        <v>632</v>
      </c>
      <c r="C293" s="149" t="s">
        <v>469</v>
      </c>
      <c r="D293" s="142">
        <v>10.5</v>
      </c>
      <c r="E293" s="142">
        <v>2</v>
      </c>
      <c r="F293" s="142"/>
      <c r="G293" s="142"/>
      <c r="H293" s="142">
        <v>4</v>
      </c>
      <c r="I293" s="142">
        <v>1</v>
      </c>
      <c r="J293" s="142"/>
      <c r="K293" s="142"/>
      <c r="L293" s="142">
        <v>3</v>
      </c>
      <c r="M293" s="142"/>
      <c r="N293" s="142"/>
      <c r="O293" s="142"/>
      <c r="P293" s="142"/>
      <c r="Q293" s="142"/>
      <c r="R293" s="142"/>
      <c r="S293" s="142"/>
      <c r="T293" s="142"/>
      <c r="U293" s="142"/>
      <c r="V293" s="142"/>
      <c r="W293" s="142"/>
      <c r="X293" s="142"/>
      <c r="Y293" s="142"/>
      <c r="Z293" s="142"/>
      <c r="AA293" s="142"/>
      <c r="AB293" s="142"/>
      <c r="AC293" s="142"/>
      <c r="AD293" s="142"/>
      <c r="AE293" s="142"/>
      <c r="AF293" s="142"/>
      <c r="AG293" s="142"/>
      <c r="AH293" s="176"/>
      <c r="AI293" s="142"/>
      <c r="AJ293" s="142"/>
      <c r="AK293" s="142"/>
      <c r="AL293" s="142"/>
      <c r="AM293" s="142">
        <v>0.5</v>
      </c>
      <c r="AN293" s="142"/>
      <c r="AO293" s="142"/>
      <c r="AP293" s="142"/>
      <c r="AQ293" s="142"/>
      <c r="AR293" s="142"/>
      <c r="AS293" s="142"/>
      <c r="AT293" s="142"/>
      <c r="AU293" s="142"/>
      <c r="AV293" s="142"/>
      <c r="AW293" s="142"/>
      <c r="AX293" s="142"/>
      <c r="AY293" s="142"/>
      <c r="AZ293" s="142"/>
      <c r="BA293" s="142"/>
      <c r="BB293" s="142"/>
      <c r="BC293" s="142"/>
      <c r="BD293" s="153" t="s">
        <v>504</v>
      </c>
      <c r="BE293" s="157"/>
      <c r="BF293" s="144"/>
      <c r="BG293" s="145"/>
      <c r="BH293" s="145"/>
      <c r="BI293" s="145"/>
      <c r="BJ293" s="176"/>
      <c r="BK293" s="176"/>
    </row>
    <row r="294" spans="1:63" ht="16" x14ac:dyDescent="0.2">
      <c r="A294" s="148"/>
      <c r="B294" s="140" t="s">
        <v>633</v>
      </c>
      <c r="C294" s="162" t="s">
        <v>453</v>
      </c>
      <c r="D294" s="150">
        <v>0.96</v>
      </c>
      <c r="E294" s="150">
        <v>0.6</v>
      </c>
      <c r="F294" s="150"/>
      <c r="G294" s="150"/>
      <c r="H294" s="150"/>
      <c r="I294" s="150"/>
      <c r="J294" s="150"/>
      <c r="K294" s="150"/>
      <c r="L294" s="150"/>
      <c r="M294" s="150"/>
      <c r="N294" s="150"/>
      <c r="O294" s="150"/>
      <c r="P294" s="150"/>
      <c r="Q294" s="150"/>
      <c r="R294" s="150"/>
      <c r="S294" s="150"/>
      <c r="T294" s="150"/>
      <c r="U294" s="150"/>
      <c r="V294" s="150"/>
      <c r="W294" s="150"/>
      <c r="X294" s="150"/>
      <c r="Y294" s="150"/>
      <c r="Z294" s="150"/>
      <c r="AA294" s="150"/>
      <c r="AB294" s="150"/>
      <c r="AC294" s="150"/>
      <c r="AD294" s="150">
        <v>0.11</v>
      </c>
      <c r="AE294" s="150"/>
      <c r="AF294" s="150"/>
      <c r="AG294" s="150"/>
      <c r="AH294" s="176"/>
      <c r="AI294" s="150"/>
      <c r="AJ294" s="150"/>
      <c r="AK294" s="150"/>
      <c r="AL294" s="150"/>
      <c r="AM294" s="150"/>
      <c r="AN294" s="150"/>
      <c r="AO294" s="150">
        <v>0.25</v>
      </c>
      <c r="AP294" s="150"/>
      <c r="AQ294" s="150"/>
      <c r="AR294" s="150"/>
      <c r="AS294" s="150"/>
      <c r="AT294" s="150"/>
      <c r="AU294" s="150"/>
      <c r="AV294" s="150"/>
      <c r="AW294" s="150"/>
      <c r="AX294" s="150"/>
      <c r="AY294" s="150"/>
      <c r="AZ294" s="150"/>
      <c r="BA294" s="150"/>
      <c r="BB294" s="150"/>
      <c r="BC294" s="150"/>
      <c r="BD294" s="153" t="s">
        <v>495</v>
      </c>
      <c r="BE294" s="152">
        <v>2017</v>
      </c>
      <c r="BF294" s="184"/>
      <c r="BG294" s="145"/>
      <c r="BH294" s="145"/>
      <c r="BI294" s="145"/>
      <c r="BJ294" s="176"/>
      <c r="BK294" s="176"/>
    </row>
    <row r="295" spans="1:63" ht="16" x14ac:dyDescent="0.2">
      <c r="A295" s="148"/>
      <c r="B295" s="140" t="s">
        <v>634</v>
      </c>
      <c r="C295" s="162" t="s">
        <v>453</v>
      </c>
      <c r="D295" s="150">
        <v>0.45</v>
      </c>
      <c r="E295" s="150">
        <v>0.45</v>
      </c>
      <c r="F295" s="150"/>
      <c r="G295" s="150"/>
      <c r="H295" s="150"/>
      <c r="I295" s="150"/>
      <c r="J295" s="150"/>
      <c r="K295" s="150"/>
      <c r="L295" s="150"/>
      <c r="M295" s="150"/>
      <c r="N295" s="150"/>
      <c r="O295" s="150"/>
      <c r="P295" s="150"/>
      <c r="Q295" s="150"/>
      <c r="R295" s="150"/>
      <c r="S295" s="150"/>
      <c r="T295" s="150"/>
      <c r="U295" s="150"/>
      <c r="V295" s="150"/>
      <c r="W295" s="150"/>
      <c r="X295" s="150"/>
      <c r="Y295" s="150"/>
      <c r="Z295" s="150"/>
      <c r="AA295" s="150"/>
      <c r="AB295" s="150"/>
      <c r="AC295" s="150"/>
      <c r="AD295" s="150"/>
      <c r="AE295" s="150"/>
      <c r="AF295" s="150"/>
      <c r="AG295" s="150"/>
      <c r="AH295" s="176"/>
      <c r="AI295" s="150"/>
      <c r="AJ295" s="150"/>
      <c r="AK295" s="150"/>
      <c r="AL295" s="150"/>
      <c r="AM295" s="150"/>
      <c r="AN295" s="150"/>
      <c r="AO295" s="150"/>
      <c r="AP295" s="150"/>
      <c r="AQ295" s="150"/>
      <c r="AR295" s="150"/>
      <c r="AS295" s="150"/>
      <c r="AT295" s="150"/>
      <c r="AU295" s="150"/>
      <c r="AV295" s="150"/>
      <c r="AW295" s="150"/>
      <c r="AX295" s="150"/>
      <c r="AY295" s="150"/>
      <c r="AZ295" s="150"/>
      <c r="BA295" s="150"/>
      <c r="BB295" s="150"/>
      <c r="BC295" s="150"/>
      <c r="BD295" s="153" t="s">
        <v>534</v>
      </c>
      <c r="BE295" s="152"/>
      <c r="BF295" s="144" t="s">
        <v>635</v>
      </c>
      <c r="BG295" s="145"/>
      <c r="BH295" s="145"/>
      <c r="BI295" s="145"/>
      <c r="BJ295" s="176"/>
      <c r="BK295" s="176"/>
    </row>
    <row r="296" spans="1:63" ht="32" x14ac:dyDescent="0.2">
      <c r="A296" s="148"/>
      <c r="B296" s="140" t="s">
        <v>454</v>
      </c>
      <c r="C296" s="162" t="s">
        <v>453</v>
      </c>
      <c r="D296" s="150">
        <v>0.4</v>
      </c>
      <c r="E296" s="150">
        <v>0.4</v>
      </c>
      <c r="F296" s="150"/>
      <c r="G296" s="150"/>
      <c r="H296" s="150"/>
      <c r="I296" s="150"/>
      <c r="J296" s="150"/>
      <c r="K296" s="150"/>
      <c r="L296" s="150"/>
      <c r="M296" s="150"/>
      <c r="N296" s="150"/>
      <c r="O296" s="150"/>
      <c r="P296" s="150"/>
      <c r="Q296" s="150"/>
      <c r="R296" s="150"/>
      <c r="S296" s="150"/>
      <c r="T296" s="150"/>
      <c r="U296" s="150"/>
      <c r="V296" s="150"/>
      <c r="W296" s="150"/>
      <c r="X296" s="150"/>
      <c r="Y296" s="150"/>
      <c r="Z296" s="150"/>
      <c r="AA296" s="150"/>
      <c r="AB296" s="150"/>
      <c r="AC296" s="150"/>
      <c r="AD296" s="150"/>
      <c r="AE296" s="150"/>
      <c r="AF296" s="150"/>
      <c r="AG296" s="150"/>
      <c r="AH296" s="176"/>
      <c r="AI296" s="150"/>
      <c r="AJ296" s="150"/>
      <c r="AK296" s="150"/>
      <c r="AL296" s="150"/>
      <c r="AM296" s="150"/>
      <c r="AN296" s="150"/>
      <c r="AO296" s="150"/>
      <c r="AP296" s="150"/>
      <c r="AQ296" s="150"/>
      <c r="AR296" s="150"/>
      <c r="AS296" s="150"/>
      <c r="AT296" s="150"/>
      <c r="AU296" s="150"/>
      <c r="AV296" s="150"/>
      <c r="AW296" s="150"/>
      <c r="AX296" s="150"/>
      <c r="AY296" s="150"/>
      <c r="AZ296" s="150"/>
      <c r="BA296" s="150"/>
      <c r="BB296" s="150"/>
      <c r="BC296" s="150"/>
      <c r="BD296" s="153" t="s">
        <v>495</v>
      </c>
      <c r="BE296" s="152"/>
      <c r="BF296" s="144" t="s">
        <v>636</v>
      </c>
      <c r="BG296" s="145"/>
      <c r="BH296" s="145"/>
      <c r="BI296" s="145"/>
      <c r="BJ296" s="176"/>
      <c r="BK296" s="176"/>
    </row>
    <row r="297" spans="1:63" ht="16" x14ac:dyDescent="0.2">
      <c r="A297" s="148"/>
      <c r="B297" s="140" t="s">
        <v>633</v>
      </c>
      <c r="C297" s="162" t="s">
        <v>453</v>
      </c>
      <c r="D297" s="150">
        <v>0.3</v>
      </c>
      <c r="E297" s="150">
        <v>0.3</v>
      </c>
      <c r="F297" s="150"/>
      <c r="G297" s="150"/>
      <c r="H297" s="150"/>
      <c r="I297" s="150"/>
      <c r="J297" s="150"/>
      <c r="K297" s="150"/>
      <c r="L297" s="150"/>
      <c r="M297" s="150"/>
      <c r="N297" s="150"/>
      <c r="O297" s="150"/>
      <c r="P297" s="150"/>
      <c r="Q297" s="150"/>
      <c r="R297" s="150"/>
      <c r="S297" s="150"/>
      <c r="T297" s="150"/>
      <c r="U297" s="150"/>
      <c r="V297" s="150"/>
      <c r="W297" s="150"/>
      <c r="X297" s="150"/>
      <c r="Y297" s="150"/>
      <c r="Z297" s="150"/>
      <c r="AA297" s="150"/>
      <c r="AB297" s="150"/>
      <c r="AC297" s="150"/>
      <c r="AD297" s="150"/>
      <c r="AE297" s="150"/>
      <c r="AF297" s="150"/>
      <c r="AG297" s="150"/>
      <c r="AH297" s="176"/>
      <c r="AI297" s="150"/>
      <c r="AJ297" s="150"/>
      <c r="AK297" s="150"/>
      <c r="AL297" s="150"/>
      <c r="AM297" s="150"/>
      <c r="AN297" s="150"/>
      <c r="AO297" s="150"/>
      <c r="AP297" s="150"/>
      <c r="AQ297" s="150"/>
      <c r="AR297" s="150"/>
      <c r="AS297" s="150"/>
      <c r="AT297" s="150"/>
      <c r="AU297" s="150"/>
      <c r="AV297" s="150"/>
      <c r="AW297" s="150"/>
      <c r="AX297" s="150"/>
      <c r="AY297" s="150"/>
      <c r="AZ297" s="150"/>
      <c r="BA297" s="150"/>
      <c r="BB297" s="150"/>
      <c r="BC297" s="150"/>
      <c r="BD297" s="153" t="s">
        <v>542</v>
      </c>
      <c r="BE297" s="152"/>
      <c r="BF297" s="184"/>
      <c r="BG297" s="145"/>
      <c r="BH297" s="145"/>
      <c r="BI297" s="145"/>
      <c r="BJ297" s="176"/>
      <c r="BK297" s="176"/>
    </row>
    <row r="298" spans="1:63" ht="32" x14ac:dyDescent="0.2">
      <c r="A298" s="148"/>
      <c r="B298" s="140" t="s">
        <v>637</v>
      </c>
      <c r="C298" s="162" t="s">
        <v>453</v>
      </c>
      <c r="D298" s="150">
        <v>13.87</v>
      </c>
      <c r="E298" s="150">
        <v>0.5</v>
      </c>
      <c r="F298" s="150"/>
      <c r="G298" s="150"/>
      <c r="H298" s="150"/>
      <c r="I298" s="150"/>
      <c r="J298" s="150"/>
      <c r="K298" s="150"/>
      <c r="L298" s="150">
        <v>13.37</v>
      </c>
      <c r="M298" s="150"/>
      <c r="N298" s="150"/>
      <c r="O298" s="150"/>
      <c r="P298" s="150"/>
      <c r="Q298" s="150"/>
      <c r="R298" s="150"/>
      <c r="S298" s="150"/>
      <c r="T298" s="150"/>
      <c r="U298" s="150"/>
      <c r="V298" s="150"/>
      <c r="W298" s="150"/>
      <c r="X298" s="150"/>
      <c r="Y298" s="150"/>
      <c r="Z298" s="150"/>
      <c r="AA298" s="150"/>
      <c r="AB298" s="150"/>
      <c r="AC298" s="150"/>
      <c r="AD298" s="150"/>
      <c r="AE298" s="150"/>
      <c r="AF298" s="150"/>
      <c r="AG298" s="150"/>
      <c r="AH298" s="176"/>
      <c r="AI298" s="150"/>
      <c r="AJ298" s="150"/>
      <c r="AK298" s="150"/>
      <c r="AL298" s="150"/>
      <c r="AM298" s="150"/>
      <c r="AN298" s="150"/>
      <c r="AO298" s="150"/>
      <c r="AP298" s="150"/>
      <c r="AQ298" s="150"/>
      <c r="AR298" s="150"/>
      <c r="AS298" s="150"/>
      <c r="AT298" s="150"/>
      <c r="AU298" s="150"/>
      <c r="AV298" s="150"/>
      <c r="AW298" s="150"/>
      <c r="AX298" s="150"/>
      <c r="AY298" s="150"/>
      <c r="AZ298" s="150"/>
      <c r="BA298" s="150"/>
      <c r="BB298" s="150"/>
      <c r="BC298" s="150"/>
      <c r="BD298" s="153" t="s">
        <v>524</v>
      </c>
      <c r="BE298" s="152"/>
      <c r="BF298" s="144" t="s">
        <v>638</v>
      </c>
      <c r="BG298" s="145"/>
      <c r="BH298" s="145"/>
      <c r="BI298" s="145"/>
      <c r="BJ298" s="176"/>
      <c r="BK298" s="176"/>
    </row>
    <row r="299" spans="1:63" ht="16" x14ac:dyDescent="0.2">
      <c r="A299" s="148"/>
      <c r="B299" s="153" t="s">
        <v>633</v>
      </c>
      <c r="C299" s="162" t="s">
        <v>453</v>
      </c>
      <c r="D299" s="150">
        <v>0.27</v>
      </c>
      <c r="E299" s="150">
        <v>0.27</v>
      </c>
      <c r="F299" s="150"/>
      <c r="G299" s="150"/>
      <c r="H299" s="150"/>
      <c r="I299" s="150"/>
      <c r="J299" s="150"/>
      <c r="K299" s="150"/>
      <c r="L299" s="150"/>
      <c r="M299" s="150"/>
      <c r="N299" s="150"/>
      <c r="O299" s="150"/>
      <c r="P299" s="150"/>
      <c r="Q299" s="150"/>
      <c r="R299" s="150"/>
      <c r="S299" s="150"/>
      <c r="T299" s="150"/>
      <c r="U299" s="150"/>
      <c r="V299" s="150"/>
      <c r="W299" s="150"/>
      <c r="X299" s="150"/>
      <c r="Y299" s="150"/>
      <c r="Z299" s="150"/>
      <c r="AA299" s="150"/>
      <c r="AB299" s="150"/>
      <c r="AC299" s="150"/>
      <c r="AD299" s="150"/>
      <c r="AE299" s="150"/>
      <c r="AF299" s="150"/>
      <c r="AG299" s="150"/>
      <c r="AH299" s="176"/>
      <c r="AI299" s="150"/>
      <c r="AJ299" s="150"/>
      <c r="AK299" s="150"/>
      <c r="AL299" s="150"/>
      <c r="AM299" s="150"/>
      <c r="AN299" s="150"/>
      <c r="AO299" s="150"/>
      <c r="AP299" s="150"/>
      <c r="AQ299" s="150"/>
      <c r="AR299" s="150"/>
      <c r="AS299" s="150"/>
      <c r="AT299" s="150"/>
      <c r="AU299" s="150"/>
      <c r="AV299" s="150"/>
      <c r="AW299" s="150"/>
      <c r="AX299" s="150"/>
      <c r="AY299" s="150"/>
      <c r="AZ299" s="150"/>
      <c r="BA299" s="150"/>
      <c r="BB299" s="150"/>
      <c r="BC299" s="150"/>
      <c r="BD299" s="144" t="s">
        <v>497</v>
      </c>
      <c r="BE299" s="152"/>
      <c r="BF299" s="144"/>
      <c r="BG299" s="145"/>
      <c r="BH299" s="176"/>
      <c r="BI299" s="176"/>
      <c r="BJ299" s="176"/>
      <c r="BK299" s="176"/>
    </row>
    <row r="300" spans="1:63" ht="32" x14ac:dyDescent="0.2">
      <c r="A300" s="154"/>
      <c r="B300" s="143" t="s">
        <v>639</v>
      </c>
      <c r="C300" s="149" t="s">
        <v>453</v>
      </c>
      <c r="D300" s="150">
        <v>5.3000000000000007</v>
      </c>
      <c r="E300" s="142">
        <v>1</v>
      </c>
      <c r="F300" s="142"/>
      <c r="G300" s="142"/>
      <c r="H300" s="142">
        <v>1.7</v>
      </c>
      <c r="I300" s="142">
        <v>0.8</v>
      </c>
      <c r="J300" s="142"/>
      <c r="K300" s="142"/>
      <c r="L300" s="142">
        <v>1.4</v>
      </c>
      <c r="M300" s="142"/>
      <c r="N300" s="142"/>
      <c r="O300" s="142"/>
      <c r="P300" s="142"/>
      <c r="Q300" s="142"/>
      <c r="R300" s="142"/>
      <c r="S300" s="142"/>
      <c r="T300" s="142"/>
      <c r="U300" s="142"/>
      <c r="V300" s="142"/>
      <c r="W300" s="142"/>
      <c r="X300" s="142"/>
      <c r="Y300" s="142"/>
      <c r="Z300" s="142"/>
      <c r="AA300" s="142"/>
      <c r="AB300" s="142"/>
      <c r="AC300" s="142"/>
      <c r="AD300" s="142"/>
      <c r="AE300" s="142"/>
      <c r="AF300" s="142"/>
      <c r="AG300" s="142"/>
      <c r="AH300" s="176"/>
      <c r="AI300" s="142"/>
      <c r="AJ300" s="142"/>
      <c r="AK300" s="142"/>
      <c r="AL300" s="142"/>
      <c r="AM300" s="142">
        <v>0.4</v>
      </c>
      <c r="AN300" s="142"/>
      <c r="AO300" s="142"/>
      <c r="AP300" s="142"/>
      <c r="AQ300" s="142"/>
      <c r="AR300" s="142"/>
      <c r="AS300" s="142"/>
      <c r="AT300" s="142"/>
      <c r="AU300" s="142"/>
      <c r="AV300" s="142"/>
      <c r="AW300" s="142"/>
      <c r="AX300" s="142"/>
      <c r="AY300" s="142"/>
      <c r="AZ300" s="142"/>
      <c r="BA300" s="142"/>
      <c r="BB300" s="142"/>
      <c r="BC300" s="142"/>
      <c r="BD300" s="153" t="s">
        <v>504</v>
      </c>
      <c r="BE300" s="143"/>
      <c r="BF300" s="144"/>
      <c r="BG300" s="145"/>
      <c r="BH300" s="145"/>
      <c r="BI300" s="145"/>
      <c r="BJ300" s="176"/>
      <c r="BK300" s="176"/>
    </row>
    <row r="301" spans="1:63" ht="16" x14ac:dyDescent="0.2">
      <c r="A301" s="148"/>
      <c r="B301" s="144" t="s">
        <v>644</v>
      </c>
      <c r="C301" s="162" t="s">
        <v>645</v>
      </c>
      <c r="D301" s="142">
        <v>2.6</v>
      </c>
      <c r="E301" s="150">
        <v>2.6</v>
      </c>
      <c r="F301" s="150"/>
      <c r="G301" s="150"/>
      <c r="H301" s="150"/>
      <c r="I301" s="150"/>
      <c r="J301" s="150"/>
      <c r="K301" s="150"/>
      <c r="L301" s="150"/>
      <c r="M301" s="150"/>
      <c r="N301" s="150"/>
      <c r="O301" s="150"/>
      <c r="P301" s="150"/>
      <c r="Q301" s="150"/>
      <c r="R301" s="150"/>
      <c r="S301" s="150"/>
      <c r="T301" s="150"/>
      <c r="U301" s="150"/>
      <c r="V301" s="150"/>
      <c r="W301" s="150"/>
      <c r="X301" s="150"/>
      <c r="Y301" s="150"/>
      <c r="Z301" s="150"/>
      <c r="AA301" s="150"/>
      <c r="AB301" s="150"/>
      <c r="AC301" s="150"/>
      <c r="AD301" s="150"/>
      <c r="AE301" s="150"/>
      <c r="AF301" s="150"/>
      <c r="AG301" s="150"/>
      <c r="AH301" s="176"/>
      <c r="AI301" s="150"/>
      <c r="AJ301" s="150"/>
      <c r="AK301" s="150"/>
      <c r="AL301" s="150"/>
      <c r="AM301" s="150"/>
      <c r="AN301" s="150"/>
      <c r="AO301" s="150"/>
      <c r="AP301" s="150"/>
      <c r="AQ301" s="150"/>
      <c r="AR301" s="150"/>
      <c r="AS301" s="150"/>
      <c r="AT301" s="150"/>
      <c r="AU301" s="150"/>
      <c r="AV301" s="150"/>
      <c r="AW301" s="150"/>
      <c r="AX301" s="150"/>
      <c r="AY301" s="150"/>
      <c r="AZ301" s="150"/>
      <c r="BA301" s="150"/>
      <c r="BB301" s="150"/>
      <c r="BC301" s="150"/>
      <c r="BD301" s="153" t="s">
        <v>497</v>
      </c>
      <c r="BE301" s="152"/>
      <c r="BF301" s="184"/>
      <c r="BG301" s="145"/>
      <c r="BH301" s="145"/>
      <c r="BI301" s="145"/>
      <c r="BJ301" s="176"/>
      <c r="BK301" s="176"/>
    </row>
    <row r="302" spans="1:63" ht="32" x14ac:dyDescent="0.2">
      <c r="A302" s="148"/>
      <c r="B302" s="153" t="s">
        <v>646</v>
      </c>
      <c r="C302" s="162" t="s">
        <v>474</v>
      </c>
      <c r="D302" s="142">
        <v>2.12</v>
      </c>
      <c r="E302" s="150">
        <v>1.5</v>
      </c>
      <c r="F302" s="150"/>
      <c r="G302" s="150"/>
      <c r="H302" s="150"/>
      <c r="I302" s="150"/>
      <c r="J302" s="150"/>
      <c r="K302" s="150"/>
      <c r="L302" s="150">
        <v>0.5</v>
      </c>
      <c r="M302" s="150"/>
      <c r="N302" s="150"/>
      <c r="O302" s="150"/>
      <c r="P302" s="150"/>
      <c r="Q302" s="150"/>
      <c r="R302" s="150"/>
      <c r="S302" s="150"/>
      <c r="T302" s="150"/>
      <c r="U302" s="150"/>
      <c r="V302" s="150"/>
      <c r="W302" s="150"/>
      <c r="X302" s="150"/>
      <c r="Y302" s="150"/>
      <c r="Z302" s="150"/>
      <c r="AA302" s="150"/>
      <c r="AB302" s="150"/>
      <c r="AC302" s="150"/>
      <c r="AD302" s="150"/>
      <c r="AE302" s="150"/>
      <c r="AF302" s="150"/>
      <c r="AG302" s="150"/>
      <c r="AH302" s="176"/>
      <c r="AI302" s="150"/>
      <c r="AJ302" s="150"/>
      <c r="AK302" s="150"/>
      <c r="AL302" s="150"/>
      <c r="AM302" s="150"/>
      <c r="AN302" s="150"/>
      <c r="AO302" s="150"/>
      <c r="AP302" s="150"/>
      <c r="AQ302" s="150"/>
      <c r="AR302" s="150"/>
      <c r="AS302" s="150"/>
      <c r="AT302" s="150"/>
      <c r="AU302" s="150"/>
      <c r="AV302" s="150"/>
      <c r="AW302" s="150"/>
      <c r="AX302" s="150"/>
      <c r="AY302" s="150"/>
      <c r="AZ302" s="150"/>
      <c r="BA302" s="150">
        <v>0.12</v>
      </c>
      <c r="BB302" s="150"/>
      <c r="BC302" s="150"/>
      <c r="BD302" s="153" t="s">
        <v>503</v>
      </c>
      <c r="BE302" s="152">
        <v>2017</v>
      </c>
      <c r="BF302" s="144" t="s">
        <v>647</v>
      </c>
      <c r="BG302" s="145"/>
      <c r="BH302" s="145"/>
      <c r="BI302" s="145"/>
      <c r="BJ302" s="176"/>
      <c r="BK302" s="176"/>
    </row>
    <row r="303" spans="1:63" ht="32" x14ac:dyDescent="0.2">
      <c r="A303" s="148"/>
      <c r="B303" s="153" t="s">
        <v>648</v>
      </c>
      <c r="C303" s="162" t="s">
        <v>474</v>
      </c>
      <c r="D303" s="142">
        <v>0.55000000000000004</v>
      </c>
      <c r="E303" s="150">
        <v>0.55000000000000004</v>
      </c>
      <c r="F303" s="150"/>
      <c r="G303" s="150"/>
      <c r="H303" s="150"/>
      <c r="I303" s="150"/>
      <c r="J303" s="150"/>
      <c r="K303" s="150"/>
      <c r="L303" s="150"/>
      <c r="M303" s="150"/>
      <c r="N303" s="150"/>
      <c r="O303" s="150"/>
      <c r="P303" s="150"/>
      <c r="Q303" s="150"/>
      <c r="R303" s="150"/>
      <c r="S303" s="150"/>
      <c r="T303" s="150"/>
      <c r="U303" s="150"/>
      <c r="V303" s="150"/>
      <c r="W303" s="150"/>
      <c r="X303" s="150"/>
      <c r="Y303" s="150"/>
      <c r="Z303" s="150"/>
      <c r="AA303" s="150"/>
      <c r="AB303" s="150"/>
      <c r="AC303" s="150"/>
      <c r="AD303" s="150"/>
      <c r="AE303" s="150"/>
      <c r="AF303" s="150"/>
      <c r="AG303" s="150"/>
      <c r="AH303" s="176"/>
      <c r="AI303" s="150"/>
      <c r="AJ303" s="150"/>
      <c r="AK303" s="150"/>
      <c r="AL303" s="150"/>
      <c r="AM303" s="150"/>
      <c r="AN303" s="150"/>
      <c r="AO303" s="150"/>
      <c r="AP303" s="150"/>
      <c r="AQ303" s="150"/>
      <c r="AR303" s="150"/>
      <c r="AS303" s="150"/>
      <c r="AT303" s="150"/>
      <c r="AU303" s="150"/>
      <c r="AV303" s="150"/>
      <c r="AW303" s="150"/>
      <c r="AX303" s="150"/>
      <c r="AY303" s="150"/>
      <c r="AZ303" s="150"/>
      <c r="BA303" s="150"/>
      <c r="BB303" s="150"/>
      <c r="BC303" s="150"/>
      <c r="BD303" s="153" t="s">
        <v>515</v>
      </c>
      <c r="BE303" s="152"/>
      <c r="BF303" s="144" t="s">
        <v>649</v>
      </c>
      <c r="BG303" s="145"/>
      <c r="BH303" s="145"/>
      <c r="BI303" s="145"/>
      <c r="BJ303" s="176"/>
      <c r="BK303" s="176"/>
    </row>
    <row r="304" spans="1:63" ht="32" x14ac:dyDescent="0.2">
      <c r="A304" s="148"/>
      <c r="B304" s="153" t="s">
        <v>650</v>
      </c>
      <c r="C304" s="162" t="s">
        <v>474</v>
      </c>
      <c r="D304" s="142">
        <v>11.979999999999999</v>
      </c>
      <c r="E304" s="150">
        <v>8.7899999999999991</v>
      </c>
      <c r="F304" s="150"/>
      <c r="G304" s="150">
        <v>0.5</v>
      </c>
      <c r="H304" s="150">
        <v>2.58</v>
      </c>
      <c r="I304" s="150"/>
      <c r="J304" s="150"/>
      <c r="K304" s="150"/>
      <c r="L304" s="150"/>
      <c r="M304" s="150">
        <v>0.11</v>
      </c>
      <c r="N304" s="150"/>
      <c r="O304" s="150"/>
      <c r="P304" s="150"/>
      <c r="Q304" s="150"/>
      <c r="R304" s="150"/>
      <c r="S304" s="150"/>
      <c r="T304" s="150"/>
      <c r="U304" s="150"/>
      <c r="V304" s="150"/>
      <c r="W304" s="150"/>
      <c r="X304" s="150"/>
      <c r="Y304" s="150"/>
      <c r="Z304" s="150"/>
      <c r="AA304" s="150"/>
      <c r="AB304" s="150"/>
      <c r="AC304" s="150"/>
      <c r="AD304" s="150"/>
      <c r="AE304" s="150"/>
      <c r="AF304" s="150"/>
      <c r="AG304" s="150"/>
      <c r="AH304" s="176"/>
      <c r="AI304" s="150"/>
      <c r="AJ304" s="150"/>
      <c r="AK304" s="150"/>
      <c r="AL304" s="150"/>
      <c r="AM304" s="150"/>
      <c r="AN304" s="150"/>
      <c r="AO304" s="150"/>
      <c r="AP304" s="150"/>
      <c r="AQ304" s="150"/>
      <c r="AR304" s="150"/>
      <c r="AS304" s="150"/>
      <c r="AT304" s="150"/>
      <c r="AU304" s="150"/>
      <c r="AV304" s="150"/>
      <c r="AW304" s="150"/>
      <c r="AX304" s="150"/>
      <c r="AY304" s="150"/>
      <c r="AZ304" s="150"/>
      <c r="BA304" s="150"/>
      <c r="BB304" s="150"/>
      <c r="BC304" s="174"/>
      <c r="BD304" s="153" t="s">
        <v>536</v>
      </c>
      <c r="BE304" s="152">
        <v>2017</v>
      </c>
      <c r="BF304" s="140" t="s">
        <v>651</v>
      </c>
      <c r="BG304" s="145"/>
      <c r="BH304" s="145"/>
      <c r="BI304" s="145"/>
      <c r="BJ304" s="176"/>
      <c r="BK304" s="176"/>
    </row>
    <row r="305" spans="1:63" ht="16" x14ac:dyDescent="0.2">
      <c r="A305" s="148"/>
      <c r="B305" s="153" t="s">
        <v>650</v>
      </c>
      <c r="C305" s="162"/>
      <c r="D305" s="142">
        <v>2.5</v>
      </c>
      <c r="E305" s="150">
        <v>0.5</v>
      </c>
      <c r="F305" s="174"/>
      <c r="G305" s="174"/>
      <c r="H305" s="150">
        <v>1</v>
      </c>
      <c r="I305" s="150">
        <v>1</v>
      </c>
      <c r="J305" s="174"/>
      <c r="K305" s="150"/>
      <c r="L305" s="150"/>
      <c r="M305" s="150"/>
      <c r="N305" s="150"/>
      <c r="O305" s="150"/>
      <c r="P305" s="150"/>
      <c r="Q305" s="150"/>
      <c r="R305" s="150"/>
      <c r="S305" s="150"/>
      <c r="T305" s="150"/>
      <c r="U305" s="150"/>
      <c r="V305" s="150"/>
      <c r="W305" s="150"/>
      <c r="X305" s="150"/>
      <c r="Y305" s="150"/>
      <c r="Z305" s="150"/>
      <c r="AA305" s="150"/>
      <c r="AB305" s="150"/>
      <c r="AC305" s="150"/>
      <c r="AD305" s="150"/>
      <c r="AE305" s="150"/>
      <c r="AF305" s="150"/>
      <c r="AG305" s="150"/>
      <c r="AH305" s="176"/>
      <c r="AI305" s="150"/>
      <c r="AJ305" s="150"/>
      <c r="AK305" s="150"/>
      <c r="AL305" s="150"/>
      <c r="AM305" s="150"/>
      <c r="AN305" s="150"/>
      <c r="AO305" s="150"/>
      <c r="AP305" s="150"/>
      <c r="AQ305" s="150"/>
      <c r="AR305" s="150"/>
      <c r="AS305" s="150"/>
      <c r="AT305" s="150"/>
      <c r="AU305" s="150"/>
      <c r="AV305" s="150"/>
      <c r="AW305" s="150"/>
      <c r="AX305" s="150"/>
      <c r="AY305" s="150"/>
      <c r="AZ305" s="150"/>
      <c r="BA305" s="150"/>
      <c r="BB305" s="150"/>
      <c r="BC305" s="174"/>
      <c r="BD305" s="153" t="s">
        <v>542</v>
      </c>
      <c r="BE305" s="152"/>
      <c r="BF305" s="184"/>
      <c r="BG305" s="145"/>
      <c r="BH305" s="145"/>
      <c r="BI305" s="145"/>
      <c r="BJ305" s="176"/>
      <c r="BK305" s="176"/>
    </row>
    <row r="306" spans="1:63" ht="16" x14ac:dyDescent="0.2">
      <c r="A306" s="148"/>
      <c r="B306" s="153" t="s">
        <v>652</v>
      </c>
      <c r="C306" s="162" t="s">
        <v>474</v>
      </c>
      <c r="D306" s="142">
        <v>5.5</v>
      </c>
      <c r="E306" s="150">
        <v>0.5</v>
      </c>
      <c r="F306" s="150"/>
      <c r="G306" s="150"/>
      <c r="H306" s="150">
        <v>1</v>
      </c>
      <c r="I306" s="150">
        <v>1</v>
      </c>
      <c r="J306" s="150"/>
      <c r="K306" s="150"/>
      <c r="L306" s="150">
        <v>3</v>
      </c>
      <c r="M306" s="150"/>
      <c r="N306" s="150"/>
      <c r="O306" s="150"/>
      <c r="P306" s="150"/>
      <c r="Q306" s="150"/>
      <c r="R306" s="150"/>
      <c r="S306" s="150"/>
      <c r="T306" s="150"/>
      <c r="U306" s="150"/>
      <c r="V306" s="150"/>
      <c r="W306" s="150"/>
      <c r="X306" s="150"/>
      <c r="Y306" s="150"/>
      <c r="Z306" s="150"/>
      <c r="AA306" s="150"/>
      <c r="AB306" s="150"/>
      <c r="AC306" s="150"/>
      <c r="AD306" s="150"/>
      <c r="AE306" s="150"/>
      <c r="AF306" s="150"/>
      <c r="AG306" s="150"/>
      <c r="AH306" s="176"/>
      <c r="AI306" s="150"/>
      <c r="AJ306" s="150"/>
      <c r="AK306" s="150"/>
      <c r="AL306" s="150"/>
      <c r="AM306" s="150"/>
      <c r="AN306" s="150"/>
      <c r="AO306" s="150"/>
      <c r="AP306" s="150"/>
      <c r="AQ306" s="150"/>
      <c r="AR306" s="150"/>
      <c r="AS306" s="150"/>
      <c r="AT306" s="150"/>
      <c r="AU306" s="150"/>
      <c r="AV306" s="150"/>
      <c r="AW306" s="150"/>
      <c r="AX306" s="150"/>
      <c r="AY306" s="150"/>
      <c r="AZ306" s="150"/>
      <c r="BA306" s="150"/>
      <c r="BB306" s="150"/>
      <c r="BC306" s="174"/>
      <c r="BD306" s="153" t="s">
        <v>653</v>
      </c>
      <c r="BE306" s="152"/>
      <c r="BF306" s="184"/>
      <c r="BG306" s="145"/>
      <c r="BH306" s="145"/>
      <c r="BI306" s="145"/>
      <c r="BJ306" s="176"/>
      <c r="BK306" s="176"/>
    </row>
    <row r="307" spans="1:63" ht="16" x14ac:dyDescent="0.2">
      <c r="A307" s="65" t="s">
        <v>266</v>
      </c>
      <c r="B307" s="331" t="s">
        <v>267</v>
      </c>
      <c r="C307" s="331" t="s">
        <v>264</v>
      </c>
      <c r="D307" s="3">
        <v>0.15</v>
      </c>
      <c r="E307" s="3">
        <v>0.15</v>
      </c>
      <c r="F307" s="3"/>
      <c r="G307" s="3"/>
      <c r="H307" s="3"/>
      <c r="I307" s="3"/>
      <c r="J307" s="3"/>
      <c r="K307" s="327"/>
      <c r="L307" s="3"/>
      <c r="M307" s="3"/>
      <c r="N307" s="3"/>
      <c r="O307" s="3"/>
      <c r="P307" s="3"/>
      <c r="Q307" s="3"/>
      <c r="R307" s="3"/>
      <c r="S307" s="3"/>
      <c r="T307" s="327"/>
      <c r="U307" s="3"/>
      <c r="V307" s="3"/>
      <c r="W307" s="327"/>
      <c r="X307" s="3">
        <v>0</v>
      </c>
      <c r="Y307" s="3"/>
      <c r="Z307" s="3"/>
      <c r="AA307" s="3"/>
      <c r="AB307" s="327"/>
      <c r="AC307" s="3"/>
      <c r="AD307" s="3"/>
      <c r="AE307" s="3"/>
      <c r="AF307" s="3"/>
      <c r="AG307" s="327"/>
      <c r="AH307" s="327"/>
      <c r="AI307" s="3"/>
      <c r="AJ307" s="327"/>
      <c r="AK307" s="3"/>
      <c r="AL307" s="3"/>
      <c r="AM307" s="3"/>
      <c r="AN307" s="3"/>
      <c r="AO307" s="3"/>
      <c r="AP307" s="3"/>
      <c r="AQ307" s="3"/>
      <c r="AR307" s="3"/>
      <c r="AS307" s="3"/>
      <c r="AT307" s="3"/>
      <c r="AU307" s="327"/>
      <c r="AV307" s="3"/>
      <c r="AW307" s="3"/>
      <c r="AX307" s="3"/>
      <c r="AY307" s="3"/>
      <c r="AZ307" s="3"/>
      <c r="BA307" s="3"/>
      <c r="BB307" s="3"/>
      <c r="BC307" s="3"/>
      <c r="BD307" s="332" t="s">
        <v>265</v>
      </c>
      <c r="BE307" s="332"/>
      <c r="BF307" s="325" t="s">
        <v>264</v>
      </c>
      <c r="BG307" s="325"/>
      <c r="BH307" s="327"/>
      <c r="BI307" s="327"/>
      <c r="BJ307" s="327"/>
      <c r="BK307" s="327"/>
    </row>
    <row r="308" spans="1:63" ht="16" x14ac:dyDescent="0.2">
      <c r="A308" s="65" t="s">
        <v>268</v>
      </c>
      <c r="B308" s="331" t="s">
        <v>269</v>
      </c>
      <c r="C308" s="331" t="s">
        <v>264</v>
      </c>
      <c r="D308" s="3">
        <v>0.04</v>
      </c>
      <c r="E308" s="3">
        <v>0.04</v>
      </c>
      <c r="F308" s="3"/>
      <c r="G308" s="3"/>
      <c r="H308" s="3"/>
      <c r="I308" s="3"/>
      <c r="J308" s="3"/>
      <c r="K308" s="327"/>
      <c r="L308" s="3"/>
      <c r="M308" s="3"/>
      <c r="N308" s="3"/>
      <c r="O308" s="3"/>
      <c r="P308" s="3"/>
      <c r="Q308" s="3"/>
      <c r="R308" s="3"/>
      <c r="S308" s="3"/>
      <c r="T308" s="327"/>
      <c r="U308" s="3"/>
      <c r="V308" s="3"/>
      <c r="W308" s="327"/>
      <c r="X308" s="3">
        <v>0</v>
      </c>
      <c r="Y308" s="3"/>
      <c r="Z308" s="3"/>
      <c r="AA308" s="3"/>
      <c r="AB308" s="327"/>
      <c r="AC308" s="3"/>
      <c r="AD308" s="3"/>
      <c r="AE308" s="3"/>
      <c r="AF308" s="3"/>
      <c r="AG308" s="327"/>
      <c r="AH308" s="327"/>
      <c r="AI308" s="3"/>
      <c r="AJ308" s="327"/>
      <c r="AK308" s="3"/>
      <c r="AL308" s="3"/>
      <c r="AM308" s="3"/>
      <c r="AN308" s="3"/>
      <c r="AO308" s="3"/>
      <c r="AP308" s="3"/>
      <c r="AQ308" s="3"/>
      <c r="AR308" s="3"/>
      <c r="AS308" s="3"/>
      <c r="AT308" s="3"/>
      <c r="AU308" s="327"/>
      <c r="AV308" s="3"/>
      <c r="AW308" s="3"/>
      <c r="AX308" s="3"/>
      <c r="AY308" s="3"/>
      <c r="AZ308" s="3"/>
      <c r="BA308" s="3"/>
      <c r="BB308" s="3"/>
      <c r="BC308" s="3"/>
      <c r="BD308" s="9" t="s">
        <v>270</v>
      </c>
      <c r="BE308" s="11" t="s">
        <v>271</v>
      </c>
      <c r="BF308" s="325" t="s">
        <v>264</v>
      </c>
      <c r="BG308" s="325"/>
      <c r="BH308" s="327"/>
      <c r="BI308" s="327"/>
      <c r="BJ308" s="327"/>
      <c r="BK308" s="327"/>
    </row>
    <row r="309" spans="1:63" ht="16" x14ac:dyDescent="0.2">
      <c r="A309" s="65" t="s">
        <v>279</v>
      </c>
      <c r="B309" s="340" t="s">
        <v>280</v>
      </c>
      <c r="C309" s="340"/>
      <c r="D309" s="3">
        <v>32.65</v>
      </c>
      <c r="E309" s="3">
        <v>0.14000000000000001</v>
      </c>
      <c r="F309" s="3"/>
      <c r="G309" s="3"/>
      <c r="H309" s="3">
        <v>0.54</v>
      </c>
      <c r="I309" s="3">
        <v>8.2200000000000006</v>
      </c>
      <c r="J309" s="3"/>
      <c r="K309" s="8"/>
      <c r="L309" s="3">
        <v>22.91</v>
      </c>
      <c r="M309" s="3"/>
      <c r="N309" s="3"/>
      <c r="O309" s="3"/>
      <c r="P309" s="3"/>
      <c r="Q309" s="3"/>
      <c r="R309" s="3"/>
      <c r="S309" s="3"/>
      <c r="T309" s="8"/>
      <c r="U309" s="3"/>
      <c r="V309" s="3"/>
      <c r="W309" s="8"/>
      <c r="X309" s="3">
        <v>0.79</v>
      </c>
      <c r="Y309" s="3">
        <v>0.79</v>
      </c>
      <c r="Z309" s="3"/>
      <c r="AA309" s="3"/>
      <c r="AB309" s="8"/>
      <c r="AC309" s="3"/>
      <c r="AD309" s="3"/>
      <c r="AE309" s="3"/>
      <c r="AF309" s="3"/>
      <c r="AG309" s="8"/>
      <c r="AH309" s="8"/>
      <c r="AI309" s="3"/>
      <c r="AJ309" s="8"/>
      <c r="AK309" s="3"/>
      <c r="AL309" s="3"/>
      <c r="AM309" s="3">
        <v>0.02</v>
      </c>
      <c r="AN309" s="3"/>
      <c r="AO309" s="3"/>
      <c r="AP309" s="3"/>
      <c r="AQ309" s="3"/>
      <c r="AR309" s="3"/>
      <c r="AS309" s="3"/>
      <c r="AT309" s="3"/>
      <c r="AU309" s="8"/>
      <c r="AV309" s="3"/>
      <c r="AW309" s="3"/>
      <c r="AX309" s="3"/>
      <c r="AY309" s="3"/>
      <c r="AZ309" s="3"/>
      <c r="BA309" s="3">
        <v>0.05</v>
      </c>
      <c r="BB309" s="3"/>
      <c r="BC309" s="3"/>
      <c r="BD309" s="340" t="s">
        <v>281</v>
      </c>
      <c r="BE309" s="339"/>
      <c r="BF309" s="325" t="s">
        <v>278</v>
      </c>
      <c r="BG309" s="325"/>
      <c r="BH309" s="8"/>
      <c r="BI309" s="8"/>
      <c r="BJ309" s="8"/>
      <c r="BK309" s="8"/>
    </row>
    <row r="310" spans="1:63" ht="48" x14ac:dyDescent="0.2">
      <c r="A310" s="65" t="s">
        <v>282</v>
      </c>
      <c r="B310" s="341" t="s">
        <v>283</v>
      </c>
      <c r="C310" s="341"/>
      <c r="D310" s="3">
        <v>31.2</v>
      </c>
      <c r="E310" s="3">
        <v>1</v>
      </c>
      <c r="F310" s="3"/>
      <c r="G310" s="3"/>
      <c r="H310" s="3">
        <v>1.8</v>
      </c>
      <c r="I310" s="3">
        <v>15</v>
      </c>
      <c r="J310" s="2"/>
      <c r="K310" s="8"/>
      <c r="L310" s="3">
        <v>10</v>
      </c>
      <c r="M310" s="2"/>
      <c r="N310" s="2"/>
      <c r="O310" s="2"/>
      <c r="P310" s="342"/>
      <c r="Q310" s="342"/>
      <c r="R310" s="2"/>
      <c r="S310" s="2"/>
      <c r="T310" s="8"/>
      <c r="U310" s="2"/>
      <c r="V310" s="2">
        <v>0.4</v>
      </c>
      <c r="W310" s="8"/>
      <c r="X310" s="3">
        <v>0</v>
      </c>
      <c r="Y310" s="3"/>
      <c r="Z310" s="3"/>
      <c r="AA310" s="3"/>
      <c r="AB310" s="8"/>
      <c r="AC310" s="3"/>
      <c r="AD310" s="3"/>
      <c r="AE310" s="3"/>
      <c r="AF310" s="3"/>
      <c r="AG310" s="8"/>
      <c r="AH310" s="8"/>
      <c r="AI310" s="3"/>
      <c r="AJ310" s="8"/>
      <c r="AK310" s="3"/>
      <c r="AL310" s="3"/>
      <c r="AM310" s="2">
        <v>1.1000000000000001</v>
      </c>
      <c r="AN310" s="2">
        <v>0.5</v>
      </c>
      <c r="AO310" s="2"/>
      <c r="AP310" s="2">
        <v>0.2</v>
      </c>
      <c r="AQ310" s="3"/>
      <c r="AR310" s="3"/>
      <c r="AS310" s="3"/>
      <c r="AT310" s="3"/>
      <c r="AU310" s="8"/>
      <c r="AV310" s="3"/>
      <c r="AW310" s="3"/>
      <c r="AX310" s="3"/>
      <c r="AY310" s="3"/>
      <c r="AZ310" s="3"/>
      <c r="BA310" s="3">
        <v>3</v>
      </c>
      <c r="BB310" s="3"/>
      <c r="BC310" s="3"/>
      <c r="BD310" s="343" t="s">
        <v>284</v>
      </c>
      <c r="BE310" s="339"/>
      <c r="BF310" s="325" t="s">
        <v>254</v>
      </c>
      <c r="BG310" s="325"/>
      <c r="BH310" s="8"/>
      <c r="BI310" s="8"/>
      <c r="BJ310" s="8"/>
      <c r="BK310" s="8"/>
    </row>
    <row r="311" spans="1:63" ht="16" x14ac:dyDescent="0.2">
      <c r="A311" s="65" t="s">
        <v>286</v>
      </c>
      <c r="B311" s="340" t="s">
        <v>287</v>
      </c>
      <c r="C311" s="340"/>
      <c r="D311" s="3">
        <v>2</v>
      </c>
      <c r="E311" s="3">
        <v>1.74</v>
      </c>
      <c r="F311" s="3"/>
      <c r="G311" s="3"/>
      <c r="H311" s="3"/>
      <c r="I311" s="3"/>
      <c r="J311" s="3"/>
      <c r="K311" s="327"/>
      <c r="L311" s="3"/>
      <c r="M311" s="3"/>
      <c r="N311" s="3"/>
      <c r="O311" s="3"/>
      <c r="P311" s="3"/>
      <c r="Q311" s="3"/>
      <c r="R311" s="3"/>
      <c r="S311" s="3"/>
      <c r="T311" s="327"/>
      <c r="U311" s="3"/>
      <c r="V311" s="3"/>
      <c r="W311" s="327"/>
      <c r="X311" s="3">
        <v>0.2</v>
      </c>
      <c r="Y311" s="1">
        <v>0.19</v>
      </c>
      <c r="Z311" s="1">
        <v>0.01</v>
      </c>
      <c r="AA311" s="3"/>
      <c r="AB311" s="327"/>
      <c r="AC311" s="3"/>
      <c r="AD311" s="3"/>
      <c r="AE311" s="3"/>
      <c r="AF311" s="3"/>
      <c r="AG311" s="327"/>
      <c r="AH311" s="327"/>
      <c r="AI311" s="3"/>
      <c r="AJ311" s="327"/>
      <c r="AK311" s="3"/>
      <c r="AL311" s="3"/>
      <c r="AM311" s="3"/>
      <c r="AN311" s="3"/>
      <c r="AO311" s="3"/>
      <c r="AP311" s="3"/>
      <c r="AQ311" s="3"/>
      <c r="AR311" s="3"/>
      <c r="AS311" s="3"/>
      <c r="AT311" s="3"/>
      <c r="AU311" s="327"/>
      <c r="AV311" s="3"/>
      <c r="AW311" s="3"/>
      <c r="AX311" s="3"/>
      <c r="AY311" s="3"/>
      <c r="AZ311" s="3"/>
      <c r="BA311" s="3">
        <v>0.06</v>
      </c>
      <c r="BB311" s="3"/>
      <c r="BC311" s="3"/>
      <c r="BD311" s="340" t="s">
        <v>288</v>
      </c>
      <c r="BE311" s="339" t="s">
        <v>289</v>
      </c>
      <c r="BF311" s="325" t="s">
        <v>290</v>
      </c>
      <c r="BG311" s="325"/>
      <c r="BH311" s="327"/>
      <c r="BI311" s="327"/>
      <c r="BJ311" s="327"/>
      <c r="BK311" s="327"/>
    </row>
    <row r="312" spans="1:63" ht="32" x14ac:dyDescent="0.2">
      <c r="A312" s="65" t="s">
        <v>292</v>
      </c>
      <c r="B312" s="15" t="s">
        <v>293</v>
      </c>
      <c r="C312" s="15"/>
      <c r="D312" s="3">
        <v>2.5</v>
      </c>
      <c r="E312" s="3">
        <v>0.37</v>
      </c>
      <c r="F312" s="3"/>
      <c r="G312" s="3"/>
      <c r="H312" s="3"/>
      <c r="I312" s="3"/>
      <c r="J312" s="3"/>
      <c r="K312" s="327"/>
      <c r="L312" s="3">
        <v>2.13</v>
      </c>
      <c r="M312" s="3"/>
      <c r="N312" s="3"/>
      <c r="O312" s="3"/>
      <c r="P312" s="3"/>
      <c r="Q312" s="3"/>
      <c r="R312" s="3"/>
      <c r="S312" s="3"/>
      <c r="T312" s="327"/>
      <c r="U312" s="3"/>
      <c r="V312" s="3"/>
      <c r="W312" s="327"/>
      <c r="X312" s="3"/>
      <c r="Y312" s="3"/>
      <c r="Z312" s="3"/>
      <c r="AA312" s="3"/>
      <c r="AB312" s="327"/>
      <c r="AC312" s="3"/>
      <c r="AD312" s="3"/>
      <c r="AE312" s="3"/>
      <c r="AF312" s="3"/>
      <c r="AG312" s="327"/>
      <c r="AH312" s="327"/>
      <c r="AI312" s="3"/>
      <c r="AJ312" s="327"/>
      <c r="AK312" s="3"/>
      <c r="AL312" s="3"/>
      <c r="AM312" s="3"/>
      <c r="AN312" s="3"/>
      <c r="AO312" s="3"/>
      <c r="AP312" s="3"/>
      <c r="AQ312" s="3"/>
      <c r="AR312" s="3"/>
      <c r="AS312" s="3"/>
      <c r="AT312" s="3"/>
      <c r="AU312" s="327"/>
      <c r="AV312" s="3"/>
      <c r="AW312" s="3"/>
      <c r="AX312" s="3"/>
      <c r="AY312" s="3"/>
      <c r="AZ312" s="3"/>
      <c r="BA312" s="3"/>
      <c r="BB312" s="3"/>
      <c r="BC312" s="3"/>
      <c r="BD312" s="333" t="s">
        <v>294</v>
      </c>
      <c r="BE312" s="339"/>
      <c r="BF312" s="325" t="s">
        <v>290</v>
      </c>
      <c r="BG312" s="325"/>
      <c r="BH312" s="327">
        <v>9</v>
      </c>
      <c r="BI312" s="327"/>
      <c r="BJ312" s="327"/>
      <c r="BK312" s="327"/>
    </row>
    <row r="313" spans="1:63" ht="16" x14ac:dyDescent="0.2">
      <c r="A313" s="65" t="s">
        <v>298</v>
      </c>
      <c r="B313" s="340" t="s">
        <v>299</v>
      </c>
      <c r="C313" s="340"/>
      <c r="D313" s="3">
        <v>2.5</v>
      </c>
      <c r="E313" s="3">
        <v>1</v>
      </c>
      <c r="F313" s="3"/>
      <c r="G313" s="3"/>
      <c r="H313" s="3">
        <v>1.5</v>
      </c>
      <c r="I313" s="3"/>
      <c r="J313" s="3"/>
      <c r="K313" s="8"/>
      <c r="L313" s="3"/>
      <c r="M313" s="3"/>
      <c r="N313" s="3"/>
      <c r="O313" s="3"/>
      <c r="P313" s="3"/>
      <c r="Q313" s="3"/>
      <c r="R313" s="3"/>
      <c r="S313" s="3"/>
      <c r="T313" s="8"/>
      <c r="U313" s="3"/>
      <c r="V313" s="3"/>
      <c r="W313" s="8"/>
      <c r="X313" s="3">
        <v>0</v>
      </c>
      <c r="Y313" s="3"/>
      <c r="Z313" s="3"/>
      <c r="AA313" s="3"/>
      <c r="AB313" s="8"/>
      <c r="AC313" s="3"/>
      <c r="AD313" s="3"/>
      <c r="AE313" s="3"/>
      <c r="AF313" s="3"/>
      <c r="AG313" s="8"/>
      <c r="AH313" s="8"/>
      <c r="AI313" s="3"/>
      <c r="AJ313" s="8"/>
      <c r="AK313" s="3"/>
      <c r="AL313" s="3"/>
      <c r="AM313" s="3"/>
      <c r="AN313" s="3"/>
      <c r="AO313" s="3"/>
      <c r="AP313" s="3"/>
      <c r="AQ313" s="3"/>
      <c r="AR313" s="3"/>
      <c r="AS313" s="3"/>
      <c r="AT313" s="3"/>
      <c r="AU313" s="8"/>
      <c r="AV313" s="3"/>
      <c r="AW313" s="3"/>
      <c r="AX313" s="3"/>
      <c r="AY313" s="3"/>
      <c r="AZ313" s="3"/>
      <c r="BA313" s="3"/>
      <c r="BB313" s="3"/>
      <c r="BC313" s="3"/>
      <c r="BD313" s="340" t="s">
        <v>270</v>
      </c>
      <c r="BE313" s="339"/>
      <c r="BF313" s="325" t="s">
        <v>290</v>
      </c>
      <c r="BG313" s="325"/>
      <c r="BH313" s="8" t="s">
        <v>274</v>
      </c>
      <c r="BI313" s="8"/>
      <c r="BJ313" s="8"/>
      <c r="BK313" s="8"/>
    </row>
    <row r="314" spans="1:63" ht="16" x14ac:dyDescent="0.2">
      <c r="A314" s="349" t="s">
        <v>302</v>
      </c>
      <c r="B314" s="350" t="s">
        <v>303</v>
      </c>
      <c r="C314" s="350"/>
      <c r="D314" s="351">
        <v>78.960000000000008</v>
      </c>
      <c r="E314" s="351">
        <v>25.26</v>
      </c>
      <c r="F314" s="351"/>
      <c r="G314" s="351"/>
      <c r="H314" s="351">
        <v>4.46</v>
      </c>
      <c r="I314" s="351">
        <v>4.13</v>
      </c>
      <c r="J314" s="351">
        <v>0</v>
      </c>
      <c r="K314" s="346"/>
      <c r="L314" s="351">
        <v>7.95</v>
      </c>
      <c r="M314" s="351">
        <v>13.44</v>
      </c>
      <c r="N314" s="351"/>
      <c r="O314" s="351"/>
      <c r="P314" s="351">
        <v>0</v>
      </c>
      <c r="Q314" s="351">
        <v>0</v>
      </c>
      <c r="R314" s="351">
        <v>0</v>
      </c>
      <c r="S314" s="351">
        <v>0.2</v>
      </c>
      <c r="T314" s="346"/>
      <c r="U314" s="351">
        <v>0.5</v>
      </c>
      <c r="V314" s="351">
        <v>0</v>
      </c>
      <c r="W314" s="346"/>
      <c r="X314" s="351">
        <v>7</v>
      </c>
      <c r="Y314" s="351">
        <v>5.24</v>
      </c>
      <c r="Z314" s="351">
        <v>1.76</v>
      </c>
      <c r="AA314" s="351">
        <v>0</v>
      </c>
      <c r="AB314" s="346"/>
      <c r="AC314" s="351">
        <v>0</v>
      </c>
      <c r="AD314" s="351">
        <v>0</v>
      </c>
      <c r="AE314" s="351">
        <v>0</v>
      </c>
      <c r="AF314" s="351">
        <v>0</v>
      </c>
      <c r="AG314" s="346"/>
      <c r="AH314" s="346"/>
      <c r="AI314" s="351">
        <v>0</v>
      </c>
      <c r="AJ314" s="346"/>
      <c r="AK314" s="351"/>
      <c r="AL314" s="351"/>
      <c r="AM314" s="351">
        <v>0.1</v>
      </c>
      <c r="AN314" s="351">
        <v>3.87</v>
      </c>
      <c r="AO314" s="351">
        <v>0</v>
      </c>
      <c r="AP314" s="351">
        <v>0</v>
      </c>
      <c r="AQ314" s="351"/>
      <c r="AR314" s="351"/>
      <c r="AS314" s="351">
        <v>2.5</v>
      </c>
      <c r="AT314" s="351">
        <v>0</v>
      </c>
      <c r="AU314" s="346"/>
      <c r="AV314" s="351">
        <v>0</v>
      </c>
      <c r="AW314" s="351"/>
      <c r="AX314" s="351">
        <v>0.71</v>
      </c>
      <c r="AY314" s="351">
        <v>1</v>
      </c>
      <c r="AZ314" s="351"/>
      <c r="BA314" s="351">
        <v>11.81</v>
      </c>
      <c r="BB314" s="351"/>
      <c r="BC314" s="351"/>
      <c r="BD314" s="347"/>
      <c r="BE314" s="22"/>
      <c r="BF314" s="348" t="s">
        <v>254</v>
      </c>
      <c r="BG314" s="326"/>
      <c r="BH314" s="346"/>
      <c r="BI314" s="346"/>
      <c r="BJ314" s="346"/>
      <c r="BK314" s="346"/>
    </row>
    <row r="315" spans="1:63" ht="48" x14ac:dyDescent="0.2">
      <c r="A315" s="65" t="s">
        <v>304</v>
      </c>
      <c r="B315" s="9" t="s">
        <v>305</v>
      </c>
      <c r="C315" s="9"/>
      <c r="D315" s="3">
        <v>27</v>
      </c>
      <c r="E315" s="3">
        <v>17</v>
      </c>
      <c r="F315" s="3"/>
      <c r="G315" s="3"/>
      <c r="H315" s="3"/>
      <c r="I315" s="3"/>
      <c r="J315" s="3"/>
      <c r="K315" s="327"/>
      <c r="L315" s="3">
        <v>3</v>
      </c>
      <c r="M315" s="3">
        <v>5</v>
      </c>
      <c r="N315" s="3"/>
      <c r="O315" s="3"/>
      <c r="P315" s="3"/>
      <c r="Q315" s="3"/>
      <c r="R315" s="3"/>
      <c r="S315" s="23"/>
      <c r="T315" s="327"/>
      <c r="U315" s="3"/>
      <c r="V315" s="3"/>
      <c r="W315" s="327"/>
      <c r="X315" s="3">
        <v>0</v>
      </c>
      <c r="Y315" s="23"/>
      <c r="Z315" s="23"/>
      <c r="AA315" s="23"/>
      <c r="AB315" s="327"/>
      <c r="AC315" s="23"/>
      <c r="AD315" s="23"/>
      <c r="AE315" s="23"/>
      <c r="AF315" s="23"/>
      <c r="AG315" s="327"/>
      <c r="AH315" s="327"/>
      <c r="AI315" s="23"/>
      <c r="AJ315" s="327"/>
      <c r="AK315" s="23"/>
      <c r="AL315" s="23"/>
      <c r="AM315" s="3"/>
      <c r="AN315" s="3"/>
      <c r="AO315" s="3"/>
      <c r="AP315" s="3"/>
      <c r="AQ315" s="23"/>
      <c r="AR315" s="23"/>
      <c r="AS315" s="3">
        <v>0.5</v>
      </c>
      <c r="AT315" s="3"/>
      <c r="AU315" s="327"/>
      <c r="AV315" s="23"/>
      <c r="AW315" s="3"/>
      <c r="AX315" s="3">
        <v>0.5</v>
      </c>
      <c r="AY315" s="3">
        <v>1</v>
      </c>
      <c r="AZ315" s="3"/>
      <c r="BA315" s="3"/>
      <c r="BB315" s="3"/>
      <c r="BC315" s="3"/>
      <c r="BD315" s="343" t="s">
        <v>306</v>
      </c>
      <c r="BE315" s="339"/>
      <c r="BF315" s="326" t="s">
        <v>254</v>
      </c>
      <c r="BG315" s="326"/>
      <c r="BH315" s="327"/>
      <c r="BI315" s="327"/>
      <c r="BJ315" s="327"/>
      <c r="BK315" s="327"/>
    </row>
    <row r="316" spans="1:63" ht="16" x14ac:dyDescent="0.2">
      <c r="A316" s="65" t="s">
        <v>307</v>
      </c>
      <c r="B316" s="9" t="s">
        <v>308</v>
      </c>
      <c r="C316" s="9"/>
      <c r="D316" s="3">
        <v>2</v>
      </c>
      <c r="E316" s="3">
        <v>2</v>
      </c>
      <c r="F316" s="3"/>
      <c r="G316" s="3"/>
      <c r="H316" s="3"/>
      <c r="I316" s="3"/>
      <c r="J316" s="3"/>
      <c r="K316" s="327"/>
      <c r="L316" s="3"/>
      <c r="M316" s="3"/>
      <c r="N316" s="3"/>
      <c r="O316" s="3"/>
      <c r="P316" s="3"/>
      <c r="Q316" s="3"/>
      <c r="R316" s="3"/>
      <c r="S316" s="3"/>
      <c r="T316" s="327"/>
      <c r="U316" s="3"/>
      <c r="V316" s="3"/>
      <c r="W316" s="327"/>
      <c r="X316" s="3">
        <v>0</v>
      </c>
      <c r="Y316" s="3"/>
      <c r="Z316" s="3"/>
      <c r="AA316" s="3"/>
      <c r="AB316" s="327"/>
      <c r="AC316" s="3"/>
      <c r="AD316" s="3"/>
      <c r="AE316" s="3"/>
      <c r="AF316" s="3"/>
      <c r="AG316" s="327"/>
      <c r="AH316" s="327"/>
      <c r="AI316" s="3"/>
      <c r="AJ316" s="327"/>
      <c r="AK316" s="3"/>
      <c r="AL316" s="3"/>
      <c r="AM316" s="3"/>
      <c r="AN316" s="3"/>
      <c r="AO316" s="3"/>
      <c r="AP316" s="3"/>
      <c r="AQ316" s="3"/>
      <c r="AR316" s="3"/>
      <c r="AS316" s="3"/>
      <c r="AT316" s="3"/>
      <c r="AU316" s="327"/>
      <c r="AV316" s="3"/>
      <c r="AW316" s="3"/>
      <c r="AX316" s="3"/>
      <c r="AY316" s="3"/>
      <c r="AZ316" s="3"/>
      <c r="BA316" s="3"/>
      <c r="BB316" s="3"/>
      <c r="BC316" s="3"/>
      <c r="BD316" s="9" t="s">
        <v>288</v>
      </c>
      <c r="BE316" s="11" t="s">
        <v>309</v>
      </c>
      <c r="BF316" s="325" t="s">
        <v>254</v>
      </c>
      <c r="BG316" s="325"/>
      <c r="BH316" s="327"/>
      <c r="BI316" s="327"/>
      <c r="BJ316" s="327"/>
      <c r="BK316" s="327"/>
    </row>
    <row r="317" spans="1:63" ht="32" x14ac:dyDescent="0.2">
      <c r="A317" s="65" t="s">
        <v>310</v>
      </c>
      <c r="B317" s="9" t="s">
        <v>311</v>
      </c>
      <c r="C317" s="9"/>
      <c r="D317" s="3">
        <v>3.15</v>
      </c>
      <c r="E317" s="2">
        <v>2.5</v>
      </c>
      <c r="F317" s="2"/>
      <c r="G317" s="2"/>
      <c r="H317" s="3"/>
      <c r="I317" s="3"/>
      <c r="J317" s="3"/>
      <c r="K317" s="327"/>
      <c r="L317" s="3"/>
      <c r="M317" s="3"/>
      <c r="N317" s="3"/>
      <c r="O317" s="3"/>
      <c r="P317" s="3"/>
      <c r="Q317" s="3"/>
      <c r="R317" s="3"/>
      <c r="S317" s="3"/>
      <c r="T317" s="327"/>
      <c r="U317" s="3"/>
      <c r="V317" s="3"/>
      <c r="W317" s="327"/>
      <c r="X317" s="3">
        <v>0.65</v>
      </c>
      <c r="Y317" s="3">
        <v>0.65</v>
      </c>
      <c r="Z317" s="3"/>
      <c r="AA317" s="3"/>
      <c r="AB317" s="327"/>
      <c r="AC317" s="3"/>
      <c r="AD317" s="3"/>
      <c r="AE317" s="3"/>
      <c r="AF317" s="3"/>
      <c r="AG317" s="327"/>
      <c r="AH317" s="327"/>
      <c r="AI317" s="3"/>
      <c r="AJ317" s="327"/>
      <c r="AK317" s="3"/>
      <c r="AL317" s="3"/>
      <c r="AM317" s="3"/>
      <c r="AN317" s="3"/>
      <c r="AO317" s="3"/>
      <c r="AP317" s="3"/>
      <c r="AQ317" s="3"/>
      <c r="AR317" s="3"/>
      <c r="AS317" s="3"/>
      <c r="AT317" s="3"/>
      <c r="AU317" s="327"/>
      <c r="AV317" s="3"/>
      <c r="AW317" s="3"/>
      <c r="AX317" s="3"/>
      <c r="AY317" s="3"/>
      <c r="AZ317" s="3"/>
      <c r="BA317" s="3"/>
      <c r="BB317" s="3"/>
      <c r="BC317" s="3"/>
      <c r="BD317" s="9" t="s">
        <v>288</v>
      </c>
      <c r="BE317" s="11" t="s">
        <v>312</v>
      </c>
      <c r="BF317" s="325" t="s">
        <v>254</v>
      </c>
      <c r="BG317" s="325"/>
      <c r="BH317" s="327"/>
      <c r="BI317" s="327"/>
      <c r="BJ317" s="327"/>
      <c r="BK317" s="327"/>
    </row>
    <row r="318" spans="1:63" ht="32" x14ac:dyDescent="0.2">
      <c r="A318" s="65" t="s">
        <v>313</v>
      </c>
      <c r="B318" s="9" t="s">
        <v>314</v>
      </c>
      <c r="C318" s="9"/>
      <c r="D318" s="3">
        <v>15.030000000000003</v>
      </c>
      <c r="E318" s="352">
        <v>2.89</v>
      </c>
      <c r="F318" s="352"/>
      <c r="G318" s="352"/>
      <c r="H318" s="352">
        <v>2.2599999999999998</v>
      </c>
      <c r="I318" s="352">
        <v>3.13</v>
      </c>
      <c r="J318" s="352"/>
      <c r="K318" s="327"/>
      <c r="L318" s="352">
        <v>4.55</v>
      </c>
      <c r="M318" s="352"/>
      <c r="N318" s="352"/>
      <c r="O318" s="352"/>
      <c r="P318" s="352"/>
      <c r="Q318" s="352"/>
      <c r="R318" s="352"/>
      <c r="S318" s="352"/>
      <c r="T318" s="327"/>
      <c r="U318" s="352"/>
      <c r="V318" s="352"/>
      <c r="W318" s="327"/>
      <c r="X318" s="3">
        <v>0.9</v>
      </c>
      <c r="Y318" s="352"/>
      <c r="Z318" s="352">
        <v>0.9</v>
      </c>
      <c r="AA318" s="352"/>
      <c r="AB318" s="327"/>
      <c r="AC318" s="352"/>
      <c r="AD318" s="352"/>
      <c r="AE318" s="352"/>
      <c r="AF318" s="352"/>
      <c r="AG318" s="327"/>
      <c r="AH318" s="327"/>
      <c r="AI318" s="352"/>
      <c r="AJ318" s="327"/>
      <c r="AK318" s="352"/>
      <c r="AL318" s="352"/>
      <c r="AM318" s="352"/>
      <c r="AN318" s="352">
        <v>0.87</v>
      </c>
      <c r="AO318" s="352"/>
      <c r="AP318" s="352"/>
      <c r="AQ318" s="352"/>
      <c r="AR318" s="352"/>
      <c r="AS318" s="352"/>
      <c r="AT318" s="352"/>
      <c r="AU318" s="327"/>
      <c r="AV318" s="352"/>
      <c r="AW318" s="352"/>
      <c r="AX318" s="352"/>
      <c r="AY318" s="352"/>
      <c r="AZ318" s="352"/>
      <c r="BA318" s="352">
        <v>1.3</v>
      </c>
      <c r="BB318" s="352"/>
      <c r="BC318" s="352"/>
      <c r="BD318" s="9" t="s">
        <v>315</v>
      </c>
      <c r="BE318" s="11"/>
      <c r="BF318" s="325" t="s">
        <v>254</v>
      </c>
      <c r="BG318" s="325"/>
      <c r="BH318" s="327" t="s">
        <v>274</v>
      </c>
      <c r="BI318" s="327"/>
      <c r="BJ318" s="327"/>
      <c r="BK318" s="327"/>
    </row>
    <row r="319" spans="1:63" ht="32" x14ac:dyDescent="0.2">
      <c r="A319" s="65" t="s">
        <v>316</v>
      </c>
      <c r="B319" s="9" t="s">
        <v>317</v>
      </c>
      <c r="C319" s="9"/>
      <c r="D319" s="3">
        <v>0.9</v>
      </c>
      <c r="E319" s="352">
        <v>0.87</v>
      </c>
      <c r="F319" s="352"/>
      <c r="G319" s="352"/>
      <c r="H319" s="3"/>
      <c r="I319" s="3"/>
      <c r="J319" s="3"/>
      <c r="K319" s="327"/>
      <c r="L319" s="3"/>
      <c r="M319" s="2">
        <v>0.03</v>
      </c>
      <c r="N319" s="2"/>
      <c r="O319" s="2"/>
      <c r="P319" s="3"/>
      <c r="Q319" s="3"/>
      <c r="R319" s="3"/>
      <c r="S319" s="3"/>
      <c r="T319" s="327"/>
      <c r="U319" s="3"/>
      <c r="V319" s="3"/>
      <c r="W319" s="327"/>
      <c r="X319" s="3"/>
      <c r="Y319" s="3"/>
      <c r="Z319" s="2"/>
      <c r="AA319" s="3"/>
      <c r="AB319" s="327"/>
      <c r="AC319" s="3"/>
      <c r="AD319" s="3"/>
      <c r="AE319" s="3"/>
      <c r="AF319" s="3"/>
      <c r="AG319" s="327"/>
      <c r="AH319" s="327"/>
      <c r="AI319" s="3"/>
      <c r="AJ319" s="327"/>
      <c r="AK319" s="3"/>
      <c r="AL319" s="3"/>
      <c r="AM319" s="3"/>
      <c r="AN319" s="3"/>
      <c r="AO319" s="3"/>
      <c r="AP319" s="3"/>
      <c r="AQ319" s="3"/>
      <c r="AR319" s="3"/>
      <c r="AS319" s="3"/>
      <c r="AT319" s="3"/>
      <c r="AU319" s="327"/>
      <c r="AV319" s="3"/>
      <c r="AW319" s="3"/>
      <c r="AX319" s="3"/>
      <c r="AY319" s="3"/>
      <c r="AZ319" s="3"/>
      <c r="BA319" s="3"/>
      <c r="BB319" s="3"/>
      <c r="BC319" s="3"/>
      <c r="BD319" s="9" t="s">
        <v>288</v>
      </c>
      <c r="BE319" s="11"/>
      <c r="BF319" s="325" t="s">
        <v>254</v>
      </c>
      <c r="BG319" s="325"/>
      <c r="BH319" s="327" t="s">
        <v>274</v>
      </c>
      <c r="BI319" s="327"/>
      <c r="BJ319" s="327"/>
      <c r="BK319" s="327"/>
    </row>
    <row r="320" spans="1:63" ht="16" x14ac:dyDescent="0.2">
      <c r="A320" s="65" t="s">
        <v>319</v>
      </c>
      <c r="B320" s="9" t="s">
        <v>320</v>
      </c>
      <c r="C320" s="9"/>
      <c r="D320" s="3">
        <v>20.25</v>
      </c>
      <c r="E320" s="352">
        <v>0.52</v>
      </c>
      <c r="F320" s="352"/>
      <c r="G320" s="352"/>
      <c r="H320" s="3"/>
      <c r="I320" s="3">
        <v>0.34</v>
      </c>
      <c r="J320" s="3"/>
      <c r="K320" s="327"/>
      <c r="L320" s="3"/>
      <c r="M320" s="2">
        <v>14.16</v>
      </c>
      <c r="N320" s="2"/>
      <c r="O320" s="2"/>
      <c r="P320" s="3"/>
      <c r="Q320" s="3"/>
      <c r="R320" s="3"/>
      <c r="S320" s="3"/>
      <c r="T320" s="327"/>
      <c r="U320" s="3"/>
      <c r="V320" s="3"/>
      <c r="W320" s="327"/>
      <c r="X320" s="3">
        <v>3.34</v>
      </c>
      <c r="Y320" s="3"/>
      <c r="Z320" s="2">
        <v>3.34</v>
      </c>
      <c r="AA320" s="3"/>
      <c r="AB320" s="327"/>
      <c r="AC320" s="3"/>
      <c r="AD320" s="3"/>
      <c r="AE320" s="3"/>
      <c r="AF320" s="3"/>
      <c r="AG320" s="327"/>
      <c r="AH320" s="327"/>
      <c r="AI320" s="3"/>
      <c r="AJ320" s="327"/>
      <c r="AK320" s="3"/>
      <c r="AL320" s="3"/>
      <c r="AM320" s="3"/>
      <c r="AN320" s="3"/>
      <c r="AO320" s="3"/>
      <c r="AP320" s="3"/>
      <c r="AQ320" s="3"/>
      <c r="AR320" s="3"/>
      <c r="AS320" s="3"/>
      <c r="AT320" s="3"/>
      <c r="AU320" s="327"/>
      <c r="AV320" s="3"/>
      <c r="AW320" s="3"/>
      <c r="AX320" s="3">
        <v>1.75</v>
      </c>
      <c r="AY320" s="3"/>
      <c r="AZ320" s="3"/>
      <c r="BA320" s="3">
        <v>0.14000000000000001</v>
      </c>
      <c r="BB320" s="3"/>
      <c r="BC320" s="3"/>
      <c r="BD320" s="9" t="s">
        <v>295</v>
      </c>
      <c r="BE320" s="11"/>
      <c r="BF320" s="325" t="s">
        <v>255</v>
      </c>
      <c r="BG320" s="325"/>
      <c r="BH320" s="327" t="s">
        <v>274</v>
      </c>
      <c r="BI320" s="327"/>
      <c r="BJ320" s="327"/>
      <c r="BK320" s="327"/>
    </row>
    <row r="321" spans="1:63" ht="16" x14ac:dyDescent="0.2">
      <c r="A321" s="349" t="s">
        <v>321</v>
      </c>
      <c r="B321" s="353" t="s">
        <v>322</v>
      </c>
      <c r="C321" s="353"/>
      <c r="D321" s="351">
        <v>0.18</v>
      </c>
      <c r="E321" s="6">
        <v>0.04</v>
      </c>
      <c r="F321" s="6"/>
      <c r="G321" s="6"/>
      <c r="H321" s="6">
        <v>0.04</v>
      </c>
      <c r="I321" s="6">
        <v>0.04</v>
      </c>
      <c r="J321" s="6">
        <v>0</v>
      </c>
      <c r="K321" s="346"/>
      <c r="L321" s="6">
        <v>0.04</v>
      </c>
      <c r="M321" s="6">
        <v>0.02</v>
      </c>
      <c r="N321" s="6"/>
      <c r="O321" s="6"/>
      <c r="P321" s="6">
        <v>0</v>
      </c>
      <c r="Q321" s="6">
        <v>0</v>
      </c>
      <c r="R321" s="6">
        <v>0</v>
      </c>
      <c r="S321" s="6">
        <v>0</v>
      </c>
      <c r="T321" s="346"/>
      <c r="U321" s="6">
        <v>0</v>
      </c>
      <c r="V321" s="6">
        <v>0</v>
      </c>
      <c r="W321" s="346"/>
      <c r="X321" s="6">
        <v>0</v>
      </c>
      <c r="Y321" s="6">
        <v>0</v>
      </c>
      <c r="Z321" s="6">
        <v>0</v>
      </c>
      <c r="AA321" s="6">
        <v>0</v>
      </c>
      <c r="AB321" s="346"/>
      <c r="AC321" s="6">
        <v>0</v>
      </c>
      <c r="AD321" s="6">
        <v>0</v>
      </c>
      <c r="AE321" s="6">
        <v>0</v>
      </c>
      <c r="AF321" s="6">
        <v>0</v>
      </c>
      <c r="AG321" s="346"/>
      <c r="AH321" s="346"/>
      <c r="AI321" s="6">
        <v>0</v>
      </c>
      <c r="AJ321" s="346"/>
      <c r="AK321" s="6"/>
      <c r="AL321" s="6"/>
      <c r="AM321" s="6">
        <v>0.01</v>
      </c>
      <c r="AN321" s="6">
        <v>0.01</v>
      </c>
      <c r="AO321" s="6">
        <v>0</v>
      </c>
      <c r="AP321" s="6">
        <v>0</v>
      </c>
      <c r="AQ321" s="6"/>
      <c r="AR321" s="6"/>
      <c r="AS321" s="6">
        <v>0</v>
      </c>
      <c r="AT321" s="6">
        <v>0</v>
      </c>
      <c r="AU321" s="346"/>
      <c r="AV321" s="6">
        <v>0</v>
      </c>
      <c r="AW321" s="6"/>
      <c r="AX321" s="6">
        <v>0</v>
      </c>
      <c r="AY321" s="6">
        <v>0</v>
      </c>
      <c r="AZ321" s="6"/>
      <c r="BA321" s="6">
        <v>0</v>
      </c>
      <c r="BB321" s="6"/>
      <c r="BC321" s="6"/>
      <c r="BD321" s="353"/>
      <c r="BE321" s="354"/>
      <c r="BF321" s="348" t="s">
        <v>256</v>
      </c>
      <c r="BG321" s="348"/>
      <c r="BH321" s="346"/>
      <c r="BI321" s="346"/>
      <c r="BJ321" s="346"/>
      <c r="BK321" s="346"/>
    </row>
    <row r="322" spans="1:63" ht="16" x14ac:dyDescent="0.2">
      <c r="A322" s="65" t="s">
        <v>321</v>
      </c>
      <c r="B322" s="9" t="s">
        <v>323</v>
      </c>
      <c r="C322" s="9"/>
      <c r="D322" s="3">
        <v>0.18</v>
      </c>
      <c r="E322" s="352">
        <v>0.04</v>
      </c>
      <c r="F322" s="352"/>
      <c r="G322" s="352"/>
      <c r="H322" s="3">
        <v>0.04</v>
      </c>
      <c r="I322" s="3">
        <v>0.04</v>
      </c>
      <c r="J322" s="3"/>
      <c r="K322" s="327"/>
      <c r="L322" s="3">
        <v>0.04</v>
      </c>
      <c r="M322" s="2">
        <v>0.02</v>
      </c>
      <c r="N322" s="2"/>
      <c r="O322" s="2"/>
      <c r="P322" s="3"/>
      <c r="Q322" s="3"/>
      <c r="R322" s="3"/>
      <c r="S322" s="3"/>
      <c r="T322" s="327"/>
      <c r="U322" s="3"/>
      <c r="V322" s="3"/>
      <c r="W322" s="327"/>
      <c r="X322" s="3"/>
      <c r="Y322" s="3"/>
      <c r="Z322" s="2"/>
      <c r="AA322" s="3"/>
      <c r="AB322" s="327"/>
      <c r="AC322" s="3"/>
      <c r="AD322" s="3"/>
      <c r="AE322" s="3"/>
      <c r="AF322" s="3"/>
      <c r="AG322" s="327"/>
      <c r="AH322" s="327"/>
      <c r="AI322" s="3"/>
      <c r="AJ322" s="327"/>
      <c r="AK322" s="3"/>
      <c r="AL322" s="3"/>
      <c r="AM322" s="3">
        <v>0.01</v>
      </c>
      <c r="AN322" s="3">
        <v>0.01</v>
      </c>
      <c r="AO322" s="3"/>
      <c r="AP322" s="3"/>
      <c r="AQ322" s="3"/>
      <c r="AR322" s="3"/>
      <c r="AS322" s="3"/>
      <c r="AT322" s="3"/>
      <c r="AU322" s="327"/>
      <c r="AV322" s="3"/>
      <c r="AW322" s="3"/>
      <c r="AX322" s="3"/>
      <c r="AY322" s="3"/>
      <c r="AZ322" s="3"/>
      <c r="BA322" s="3"/>
      <c r="BB322" s="3"/>
      <c r="BC322" s="3"/>
      <c r="BD322" s="9" t="s">
        <v>324</v>
      </c>
      <c r="BE322" s="11"/>
      <c r="BF322" s="325" t="s">
        <v>256</v>
      </c>
      <c r="BG322" s="325"/>
      <c r="BH322" s="327"/>
      <c r="BI322" s="327"/>
      <c r="BJ322" s="327"/>
      <c r="BK322" s="327"/>
    </row>
    <row r="323" spans="1:63" ht="16" x14ac:dyDescent="0.2">
      <c r="A323" s="349" t="s">
        <v>325</v>
      </c>
      <c r="B323" s="355" t="s">
        <v>326</v>
      </c>
      <c r="C323" s="355"/>
      <c r="D323" s="351">
        <v>10.700000000000001</v>
      </c>
      <c r="E323" s="351">
        <v>6.44</v>
      </c>
      <c r="F323" s="351"/>
      <c r="G323" s="351"/>
      <c r="H323" s="351">
        <v>0.3</v>
      </c>
      <c r="I323" s="351">
        <v>0</v>
      </c>
      <c r="J323" s="351">
        <v>0</v>
      </c>
      <c r="K323" s="346"/>
      <c r="L323" s="351">
        <v>1.8</v>
      </c>
      <c r="M323" s="351">
        <v>0</v>
      </c>
      <c r="N323" s="351"/>
      <c r="O323" s="351"/>
      <c r="P323" s="351">
        <v>0</v>
      </c>
      <c r="Q323" s="351"/>
      <c r="R323" s="351">
        <v>0</v>
      </c>
      <c r="S323" s="351">
        <v>0</v>
      </c>
      <c r="T323" s="346"/>
      <c r="U323" s="351">
        <v>0</v>
      </c>
      <c r="V323" s="351">
        <v>0</v>
      </c>
      <c r="W323" s="346"/>
      <c r="X323" s="351">
        <v>1.76</v>
      </c>
      <c r="Y323" s="351">
        <v>1.27</v>
      </c>
      <c r="Z323" s="351">
        <v>0.05</v>
      </c>
      <c r="AA323" s="351">
        <v>0</v>
      </c>
      <c r="AB323" s="346"/>
      <c r="AC323" s="351">
        <v>0.01</v>
      </c>
      <c r="AD323" s="351">
        <v>0</v>
      </c>
      <c r="AE323" s="351">
        <v>0.43</v>
      </c>
      <c r="AF323" s="351">
        <v>0</v>
      </c>
      <c r="AG323" s="346"/>
      <c r="AH323" s="346"/>
      <c r="AI323" s="351">
        <v>0</v>
      </c>
      <c r="AJ323" s="346"/>
      <c r="AK323" s="351"/>
      <c r="AL323" s="351"/>
      <c r="AM323" s="351">
        <v>0</v>
      </c>
      <c r="AN323" s="351">
        <v>0.27</v>
      </c>
      <c r="AO323" s="351">
        <v>0</v>
      </c>
      <c r="AP323" s="351">
        <v>0</v>
      </c>
      <c r="AQ323" s="351"/>
      <c r="AR323" s="351"/>
      <c r="AS323" s="351">
        <v>0.4</v>
      </c>
      <c r="AT323" s="351">
        <v>0</v>
      </c>
      <c r="AU323" s="346"/>
      <c r="AV323" s="351"/>
      <c r="AW323" s="351"/>
      <c r="AX323" s="351">
        <v>0</v>
      </c>
      <c r="AY323" s="351">
        <v>0</v>
      </c>
      <c r="AZ323" s="351"/>
      <c r="BA323" s="351">
        <v>0</v>
      </c>
      <c r="BB323" s="351"/>
      <c r="BC323" s="351"/>
      <c r="BD323" s="347"/>
      <c r="BE323" s="339"/>
      <c r="BF323" s="348" t="s">
        <v>258</v>
      </c>
      <c r="BG323" s="325"/>
      <c r="BH323" s="346"/>
      <c r="BI323" s="346"/>
      <c r="BJ323" s="346"/>
      <c r="BK323" s="346"/>
    </row>
    <row r="324" spans="1:63" ht="16" x14ac:dyDescent="0.2">
      <c r="A324" s="65" t="s">
        <v>327</v>
      </c>
      <c r="B324" s="341" t="s">
        <v>328</v>
      </c>
      <c r="C324" s="341"/>
      <c r="D324" s="3">
        <v>0.81</v>
      </c>
      <c r="E324" s="3">
        <v>0.77</v>
      </c>
      <c r="F324" s="3"/>
      <c r="G324" s="3"/>
      <c r="H324" s="3"/>
      <c r="I324" s="3"/>
      <c r="J324" s="3"/>
      <c r="K324" s="327"/>
      <c r="L324" s="3"/>
      <c r="M324" s="3"/>
      <c r="N324" s="3"/>
      <c r="O324" s="3"/>
      <c r="P324" s="3"/>
      <c r="Q324" s="3"/>
      <c r="R324" s="3"/>
      <c r="S324" s="23"/>
      <c r="T324" s="327"/>
      <c r="U324" s="3"/>
      <c r="V324" s="3"/>
      <c r="W324" s="327"/>
      <c r="X324" s="3">
        <v>0.04</v>
      </c>
      <c r="Y324" s="3">
        <v>0.04</v>
      </c>
      <c r="Z324" s="3"/>
      <c r="AA324" s="3"/>
      <c r="AB324" s="327"/>
      <c r="AC324" s="3"/>
      <c r="AD324" s="3"/>
      <c r="AE324" s="3"/>
      <c r="AF324" s="3"/>
      <c r="AG324" s="327"/>
      <c r="AH324" s="327"/>
      <c r="AI324" s="3"/>
      <c r="AJ324" s="327"/>
      <c r="AK324" s="3"/>
      <c r="AL324" s="3"/>
      <c r="AM324" s="3"/>
      <c r="AN324" s="3"/>
      <c r="AO324" s="3"/>
      <c r="AP324" s="3"/>
      <c r="AQ324" s="3"/>
      <c r="AR324" s="3"/>
      <c r="AS324" s="3"/>
      <c r="AT324" s="3"/>
      <c r="AU324" s="327"/>
      <c r="AV324" s="3"/>
      <c r="AW324" s="3"/>
      <c r="AX324" s="3"/>
      <c r="AY324" s="3"/>
      <c r="AZ324" s="3"/>
      <c r="BA324" s="3"/>
      <c r="BB324" s="3"/>
      <c r="BC324" s="3"/>
      <c r="BD324" s="331" t="s">
        <v>265</v>
      </c>
      <c r="BE324" s="339"/>
      <c r="BF324" s="325" t="s">
        <v>258</v>
      </c>
      <c r="BG324" s="325"/>
      <c r="BH324" s="327"/>
      <c r="BI324" s="327"/>
      <c r="BJ324" s="327"/>
      <c r="BK324" s="327"/>
    </row>
    <row r="325" spans="1:63" ht="16" x14ac:dyDescent="0.2">
      <c r="A325" s="65" t="s">
        <v>329</v>
      </c>
      <c r="B325" s="341" t="s">
        <v>330</v>
      </c>
      <c r="C325" s="341"/>
      <c r="D325" s="3">
        <v>4.84</v>
      </c>
      <c r="E325" s="3">
        <v>3.85</v>
      </c>
      <c r="F325" s="3"/>
      <c r="G325" s="3"/>
      <c r="H325" s="3"/>
      <c r="I325" s="3"/>
      <c r="J325" s="3"/>
      <c r="K325" s="327"/>
      <c r="L325" s="3"/>
      <c r="M325" s="3"/>
      <c r="N325" s="3"/>
      <c r="O325" s="3"/>
      <c r="P325" s="3"/>
      <c r="Q325" s="3"/>
      <c r="R325" s="3"/>
      <c r="S325" s="23"/>
      <c r="T325" s="327"/>
      <c r="U325" s="3"/>
      <c r="V325" s="3"/>
      <c r="W325" s="327"/>
      <c r="X325" s="3">
        <v>0.99</v>
      </c>
      <c r="Y325" s="3">
        <v>0.94</v>
      </c>
      <c r="Z325" s="3">
        <v>0.05</v>
      </c>
      <c r="AA325" s="3"/>
      <c r="AB325" s="327"/>
      <c r="AC325" s="3"/>
      <c r="AD325" s="3"/>
      <c r="AE325" s="3"/>
      <c r="AF325" s="3"/>
      <c r="AG325" s="327"/>
      <c r="AH325" s="327"/>
      <c r="AI325" s="3"/>
      <c r="AJ325" s="327"/>
      <c r="AK325" s="3"/>
      <c r="AL325" s="3"/>
      <c r="AM325" s="3"/>
      <c r="AN325" s="3"/>
      <c r="AO325" s="3"/>
      <c r="AP325" s="3"/>
      <c r="AQ325" s="3"/>
      <c r="AR325" s="3"/>
      <c r="AS325" s="3"/>
      <c r="AT325" s="3"/>
      <c r="AU325" s="327"/>
      <c r="AV325" s="3"/>
      <c r="AW325" s="3"/>
      <c r="AX325" s="3"/>
      <c r="AY325" s="3"/>
      <c r="AZ325" s="3"/>
      <c r="BA325" s="3"/>
      <c r="BB325" s="3"/>
      <c r="BC325" s="3"/>
      <c r="BD325" s="331" t="s">
        <v>265</v>
      </c>
      <c r="BE325" s="356" t="s">
        <v>331</v>
      </c>
      <c r="BF325" s="325" t="s">
        <v>258</v>
      </c>
      <c r="BG325" s="325"/>
      <c r="BH325" s="327"/>
      <c r="BI325" s="327"/>
      <c r="BJ325" s="327"/>
      <c r="BK325" s="327"/>
    </row>
    <row r="326" spans="1:63" ht="16" x14ac:dyDescent="0.2">
      <c r="A326" s="65" t="s">
        <v>332</v>
      </c>
      <c r="B326" s="341" t="s">
        <v>333</v>
      </c>
      <c r="C326" s="341"/>
      <c r="D326" s="3">
        <v>0.43</v>
      </c>
      <c r="E326" s="3">
        <v>0.42</v>
      </c>
      <c r="F326" s="3"/>
      <c r="G326" s="3"/>
      <c r="H326" s="3"/>
      <c r="I326" s="3"/>
      <c r="J326" s="3"/>
      <c r="K326" s="327"/>
      <c r="L326" s="3"/>
      <c r="M326" s="3"/>
      <c r="N326" s="3"/>
      <c r="O326" s="3"/>
      <c r="P326" s="3"/>
      <c r="Q326" s="3"/>
      <c r="R326" s="3"/>
      <c r="S326" s="23"/>
      <c r="T326" s="327"/>
      <c r="U326" s="3"/>
      <c r="V326" s="3"/>
      <c r="W326" s="327"/>
      <c r="X326" s="3">
        <v>0.01</v>
      </c>
      <c r="Y326" s="3"/>
      <c r="Z326" s="3"/>
      <c r="AA326" s="3"/>
      <c r="AB326" s="327"/>
      <c r="AC326" s="3">
        <v>0.01</v>
      </c>
      <c r="AD326" s="3"/>
      <c r="AE326" s="3"/>
      <c r="AF326" s="3"/>
      <c r="AG326" s="327"/>
      <c r="AH326" s="327"/>
      <c r="AI326" s="3"/>
      <c r="AJ326" s="327"/>
      <c r="AK326" s="3"/>
      <c r="AL326" s="3"/>
      <c r="AM326" s="3"/>
      <c r="AN326" s="3"/>
      <c r="AO326" s="3"/>
      <c r="AP326" s="3"/>
      <c r="AQ326" s="3"/>
      <c r="AR326" s="3"/>
      <c r="AS326" s="3"/>
      <c r="AT326" s="3"/>
      <c r="AU326" s="327"/>
      <c r="AV326" s="3"/>
      <c r="AW326" s="3"/>
      <c r="AX326" s="3"/>
      <c r="AY326" s="3"/>
      <c r="AZ326" s="3"/>
      <c r="BA326" s="3"/>
      <c r="BB326" s="3"/>
      <c r="BC326" s="3"/>
      <c r="BD326" s="331" t="s">
        <v>265</v>
      </c>
      <c r="BE326" s="357" t="s">
        <v>334</v>
      </c>
      <c r="BF326" s="326" t="s">
        <v>258</v>
      </c>
      <c r="BG326" s="325"/>
      <c r="BH326" s="327"/>
      <c r="BI326" s="327" t="s">
        <v>335</v>
      </c>
      <c r="BJ326" s="327"/>
      <c r="BK326" s="327"/>
    </row>
    <row r="327" spans="1:63" ht="16" x14ac:dyDescent="0.2">
      <c r="A327" s="65" t="s">
        <v>336</v>
      </c>
      <c r="B327" s="341" t="s">
        <v>337</v>
      </c>
      <c r="C327" s="341"/>
      <c r="D327" s="3">
        <v>0.33</v>
      </c>
      <c r="E327" s="3">
        <v>0.33</v>
      </c>
      <c r="F327" s="3"/>
      <c r="G327" s="3"/>
      <c r="H327" s="3"/>
      <c r="I327" s="3"/>
      <c r="J327" s="3"/>
      <c r="K327" s="327"/>
      <c r="L327" s="3"/>
      <c r="M327" s="3"/>
      <c r="N327" s="3"/>
      <c r="O327" s="3"/>
      <c r="P327" s="3"/>
      <c r="Q327" s="3"/>
      <c r="R327" s="3"/>
      <c r="S327" s="23"/>
      <c r="T327" s="327"/>
      <c r="U327" s="3"/>
      <c r="V327" s="3"/>
      <c r="W327" s="327"/>
      <c r="X327" s="3"/>
      <c r="Y327" s="3"/>
      <c r="Z327" s="3"/>
      <c r="AA327" s="3"/>
      <c r="AB327" s="327"/>
      <c r="AC327" s="3"/>
      <c r="AD327" s="3"/>
      <c r="AE327" s="3"/>
      <c r="AF327" s="3"/>
      <c r="AG327" s="327"/>
      <c r="AH327" s="327"/>
      <c r="AI327" s="3"/>
      <c r="AJ327" s="327"/>
      <c r="AK327" s="3"/>
      <c r="AL327" s="3"/>
      <c r="AM327" s="3"/>
      <c r="AN327" s="3"/>
      <c r="AO327" s="3"/>
      <c r="AP327" s="3"/>
      <c r="AQ327" s="3"/>
      <c r="AR327" s="3"/>
      <c r="AS327" s="3"/>
      <c r="AT327" s="3"/>
      <c r="AU327" s="327"/>
      <c r="AV327" s="3"/>
      <c r="AW327" s="3"/>
      <c r="AX327" s="3"/>
      <c r="AY327" s="3"/>
      <c r="AZ327" s="3"/>
      <c r="BA327" s="3"/>
      <c r="BB327" s="3"/>
      <c r="BC327" s="3"/>
      <c r="BD327" s="341" t="s">
        <v>288</v>
      </c>
      <c r="BE327" s="359" t="s">
        <v>338</v>
      </c>
      <c r="BF327" s="326" t="s">
        <v>258</v>
      </c>
      <c r="BG327" s="325"/>
      <c r="BH327" s="327"/>
      <c r="BI327" s="327"/>
      <c r="BJ327" s="327"/>
      <c r="BK327" s="327"/>
    </row>
    <row r="328" spans="1:63" ht="32" x14ac:dyDescent="0.2">
      <c r="A328" s="65" t="s">
        <v>340</v>
      </c>
      <c r="B328" s="358" t="s">
        <v>341</v>
      </c>
      <c r="C328" s="358"/>
      <c r="D328" s="3">
        <v>1.07</v>
      </c>
      <c r="E328" s="3">
        <v>1.07</v>
      </c>
      <c r="F328" s="3"/>
      <c r="G328" s="3"/>
      <c r="H328" s="3"/>
      <c r="I328" s="3"/>
      <c r="J328" s="3"/>
      <c r="K328" s="327"/>
      <c r="L328" s="3"/>
      <c r="M328" s="3"/>
      <c r="N328" s="3"/>
      <c r="O328" s="3"/>
      <c r="P328" s="3"/>
      <c r="Q328" s="3"/>
      <c r="R328" s="3"/>
      <c r="S328" s="3"/>
      <c r="T328" s="327"/>
      <c r="U328" s="3"/>
      <c r="V328" s="3"/>
      <c r="W328" s="327"/>
      <c r="X328" s="3"/>
      <c r="Y328" s="3"/>
      <c r="Z328" s="3"/>
      <c r="AA328" s="3"/>
      <c r="AB328" s="327"/>
      <c r="AC328" s="3"/>
      <c r="AD328" s="3"/>
      <c r="AE328" s="3"/>
      <c r="AF328" s="3"/>
      <c r="AG328" s="327"/>
      <c r="AH328" s="327"/>
      <c r="AI328" s="3"/>
      <c r="AJ328" s="327"/>
      <c r="AK328" s="3"/>
      <c r="AL328" s="3"/>
      <c r="AM328" s="3"/>
      <c r="AN328" s="3"/>
      <c r="AO328" s="3"/>
      <c r="AP328" s="3"/>
      <c r="AQ328" s="3"/>
      <c r="AR328" s="3"/>
      <c r="AS328" s="3"/>
      <c r="AT328" s="3"/>
      <c r="AU328" s="327"/>
      <c r="AV328" s="3"/>
      <c r="AW328" s="3"/>
      <c r="AX328" s="3"/>
      <c r="AY328" s="3"/>
      <c r="AZ328" s="3"/>
      <c r="BA328" s="3"/>
      <c r="BB328" s="3"/>
      <c r="BC328" s="3"/>
      <c r="BD328" s="331" t="s">
        <v>296</v>
      </c>
      <c r="BE328" s="360"/>
      <c r="BF328" s="326" t="s">
        <v>258</v>
      </c>
      <c r="BG328" s="325"/>
      <c r="BH328" s="327"/>
      <c r="BI328" s="327"/>
      <c r="BJ328" s="327"/>
      <c r="BK328" s="327"/>
    </row>
    <row r="329" spans="1:63" ht="16" x14ac:dyDescent="0.2">
      <c r="A329" s="361" t="s">
        <v>344</v>
      </c>
      <c r="B329" s="336" t="s">
        <v>345</v>
      </c>
      <c r="C329" s="336"/>
      <c r="D329" s="3">
        <v>1.96</v>
      </c>
      <c r="E329" s="3">
        <v>1.82</v>
      </c>
      <c r="F329" s="3"/>
      <c r="G329" s="3"/>
      <c r="H329" s="3"/>
      <c r="I329" s="3"/>
      <c r="J329" s="3"/>
      <c r="K329" s="327"/>
      <c r="L329" s="3"/>
      <c r="M329" s="3"/>
      <c r="N329" s="3"/>
      <c r="O329" s="3"/>
      <c r="P329" s="3"/>
      <c r="Q329" s="3"/>
      <c r="R329" s="3"/>
      <c r="S329" s="3"/>
      <c r="T329" s="327"/>
      <c r="U329" s="3"/>
      <c r="V329" s="3"/>
      <c r="W329" s="327"/>
      <c r="X329" s="3">
        <v>0.13999999999999999</v>
      </c>
      <c r="Y329" s="3">
        <v>0.12</v>
      </c>
      <c r="Z329" s="3">
        <v>0.02</v>
      </c>
      <c r="AA329" s="3"/>
      <c r="AB329" s="327"/>
      <c r="AC329" s="3"/>
      <c r="AD329" s="3"/>
      <c r="AE329" s="3"/>
      <c r="AF329" s="3"/>
      <c r="AG329" s="327"/>
      <c r="AH329" s="327"/>
      <c r="AI329" s="3"/>
      <c r="AJ329" s="327"/>
      <c r="AK329" s="3"/>
      <c r="AL329" s="3"/>
      <c r="AM329" s="3"/>
      <c r="AN329" s="3"/>
      <c r="AO329" s="3"/>
      <c r="AP329" s="3"/>
      <c r="AQ329" s="3"/>
      <c r="AR329" s="3"/>
      <c r="AS329" s="3"/>
      <c r="AT329" s="3"/>
      <c r="AU329" s="327"/>
      <c r="AV329" s="3"/>
      <c r="AW329" s="3"/>
      <c r="AX329" s="3"/>
      <c r="AY329" s="3"/>
      <c r="AZ329" s="3"/>
      <c r="BA329" s="3"/>
      <c r="BB329" s="3"/>
      <c r="BC329" s="3"/>
      <c r="BD329" s="336" t="s">
        <v>346</v>
      </c>
      <c r="BE329" s="11" t="s">
        <v>347</v>
      </c>
      <c r="BF329" s="325" t="s">
        <v>260</v>
      </c>
      <c r="BG329" s="325"/>
      <c r="BH329" s="327"/>
      <c r="BI329" s="327"/>
      <c r="BJ329" s="327"/>
      <c r="BK329" s="327"/>
    </row>
    <row r="330" spans="1:63" ht="16" x14ac:dyDescent="0.2">
      <c r="A330" s="361" t="s">
        <v>350</v>
      </c>
      <c r="B330" s="341" t="s">
        <v>351</v>
      </c>
      <c r="C330" s="362"/>
      <c r="D330" s="335">
        <v>0.8</v>
      </c>
      <c r="E330" s="2">
        <v>0.77</v>
      </c>
      <c r="F330" s="363"/>
      <c r="G330" s="363"/>
      <c r="H330" s="335"/>
      <c r="I330" s="335"/>
      <c r="J330" s="335"/>
      <c r="K330" s="327"/>
      <c r="L330" s="335"/>
      <c r="M330" s="335"/>
      <c r="N330" s="335"/>
      <c r="O330" s="335"/>
      <c r="P330" s="3"/>
      <c r="Q330" s="335"/>
      <c r="R330" s="335"/>
      <c r="S330" s="335"/>
      <c r="T330" s="327"/>
      <c r="U330" s="335"/>
      <c r="V330" s="335"/>
      <c r="W330" s="327"/>
      <c r="X330" s="3">
        <v>0</v>
      </c>
      <c r="Y330" s="335"/>
      <c r="Z330" s="335"/>
      <c r="AA330" s="335"/>
      <c r="AB330" s="327"/>
      <c r="AC330" s="335"/>
      <c r="AD330" s="335"/>
      <c r="AE330" s="335"/>
      <c r="AF330" s="335"/>
      <c r="AG330" s="327"/>
      <c r="AH330" s="327"/>
      <c r="AI330" s="335"/>
      <c r="AJ330" s="327"/>
      <c r="AK330" s="335"/>
      <c r="AL330" s="335"/>
      <c r="AM330" s="335"/>
      <c r="AN330" s="335"/>
      <c r="AO330" s="335"/>
      <c r="AP330" s="335"/>
      <c r="AQ330" s="335"/>
      <c r="AR330" s="335"/>
      <c r="AS330" s="335"/>
      <c r="AT330" s="335"/>
      <c r="AU330" s="327"/>
      <c r="AV330" s="335"/>
      <c r="AW330" s="335"/>
      <c r="AX330" s="335"/>
      <c r="AY330" s="335"/>
      <c r="AZ330" s="335"/>
      <c r="BA330" s="2">
        <v>0.03</v>
      </c>
      <c r="BB330" s="2"/>
      <c r="BC330" s="2"/>
      <c r="BD330" s="336" t="s">
        <v>346</v>
      </c>
      <c r="BE330" s="359" t="s">
        <v>352</v>
      </c>
      <c r="BF330" s="325" t="s">
        <v>261</v>
      </c>
      <c r="BG330" s="325"/>
      <c r="BH330" s="327"/>
      <c r="BI330" s="327"/>
      <c r="BJ330" s="327"/>
      <c r="BK330" s="327"/>
    </row>
    <row r="331" spans="1:63" ht="16" x14ac:dyDescent="0.2">
      <c r="A331" s="361" t="s">
        <v>353</v>
      </c>
      <c r="B331" s="341" t="s">
        <v>354</v>
      </c>
      <c r="C331" s="362"/>
      <c r="D331" s="335">
        <v>1</v>
      </c>
      <c r="E331" s="2">
        <v>1</v>
      </c>
      <c r="F331" s="363"/>
      <c r="G331" s="363"/>
      <c r="H331" s="335"/>
      <c r="I331" s="335"/>
      <c r="J331" s="335"/>
      <c r="K331" s="327"/>
      <c r="L331" s="335"/>
      <c r="M331" s="335"/>
      <c r="N331" s="335"/>
      <c r="O331" s="335"/>
      <c r="P331" s="3"/>
      <c r="Q331" s="335"/>
      <c r="R331" s="335"/>
      <c r="S331" s="335"/>
      <c r="T331" s="327"/>
      <c r="U331" s="335"/>
      <c r="V331" s="335"/>
      <c r="W331" s="327"/>
      <c r="X331" s="3">
        <v>0</v>
      </c>
      <c r="Y331" s="335"/>
      <c r="Z331" s="335"/>
      <c r="AA331" s="335"/>
      <c r="AB331" s="327"/>
      <c r="AC331" s="335"/>
      <c r="AD331" s="335"/>
      <c r="AE331" s="335"/>
      <c r="AF331" s="335"/>
      <c r="AG331" s="327"/>
      <c r="AH331" s="327"/>
      <c r="AI331" s="335"/>
      <c r="AJ331" s="327"/>
      <c r="AK331" s="335"/>
      <c r="AL331" s="335"/>
      <c r="AM331" s="335"/>
      <c r="AN331" s="335"/>
      <c r="AO331" s="335"/>
      <c r="AP331" s="335"/>
      <c r="AQ331" s="335"/>
      <c r="AR331" s="335"/>
      <c r="AS331" s="335"/>
      <c r="AT331" s="335"/>
      <c r="AU331" s="327"/>
      <c r="AV331" s="335"/>
      <c r="AW331" s="335"/>
      <c r="AX331" s="335"/>
      <c r="AY331" s="335"/>
      <c r="AZ331" s="335"/>
      <c r="BA331" s="2"/>
      <c r="BB331" s="2"/>
      <c r="BC331" s="2"/>
      <c r="BD331" s="336" t="s">
        <v>277</v>
      </c>
      <c r="BE331" s="359"/>
      <c r="BF331" s="325" t="s">
        <v>261</v>
      </c>
      <c r="BG331" s="325"/>
      <c r="BH331" s="327" t="s">
        <v>274</v>
      </c>
      <c r="BI331" s="327"/>
      <c r="BJ331" s="327"/>
      <c r="BK331" s="327"/>
    </row>
    <row r="332" spans="1:63" ht="16" x14ac:dyDescent="0.2">
      <c r="A332" s="65" t="s">
        <v>357</v>
      </c>
      <c r="B332" s="333" t="s">
        <v>358</v>
      </c>
      <c r="C332" s="333"/>
      <c r="D332" s="3">
        <v>1.6700000000000002</v>
      </c>
      <c r="E332" s="3">
        <v>1.62</v>
      </c>
      <c r="F332" s="3"/>
      <c r="G332" s="3"/>
      <c r="H332" s="3"/>
      <c r="I332" s="3"/>
      <c r="J332" s="3"/>
      <c r="K332" s="327"/>
      <c r="L332" s="3"/>
      <c r="M332" s="3"/>
      <c r="N332" s="3"/>
      <c r="O332" s="3"/>
      <c r="P332" s="3"/>
      <c r="Q332" s="3"/>
      <c r="R332" s="3"/>
      <c r="S332" s="3"/>
      <c r="T332" s="327"/>
      <c r="U332" s="3"/>
      <c r="V332" s="3"/>
      <c r="W332" s="327"/>
      <c r="X332" s="3">
        <v>0.05</v>
      </c>
      <c r="Y332" s="3">
        <v>0.03</v>
      </c>
      <c r="Z332" s="3">
        <v>0.02</v>
      </c>
      <c r="AA332" s="3"/>
      <c r="AB332" s="327"/>
      <c r="AC332" s="3"/>
      <c r="AD332" s="3"/>
      <c r="AE332" s="3"/>
      <c r="AF332" s="3"/>
      <c r="AG332" s="327"/>
      <c r="AH332" s="327"/>
      <c r="AI332" s="3"/>
      <c r="AJ332" s="327"/>
      <c r="AK332" s="3"/>
      <c r="AL332" s="3"/>
      <c r="AM332" s="3"/>
      <c r="AN332" s="3"/>
      <c r="AO332" s="3"/>
      <c r="AP332" s="3"/>
      <c r="AQ332" s="3"/>
      <c r="AR332" s="3"/>
      <c r="AS332" s="3"/>
      <c r="AT332" s="3"/>
      <c r="AU332" s="327"/>
      <c r="AV332" s="3"/>
      <c r="AW332" s="3"/>
      <c r="AX332" s="3"/>
      <c r="AY332" s="3"/>
      <c r="AZ332" s="3"/>
      <c r="BA332" s="3"/>
      <c r="BB332" s="3"/>
      <c r="BC332" s="3"/>
      <c r="BD332" s="365" t="s">
        <v>296</v>
      </c>
      <c r="BE332" s="333" t="s">
        <v>359</v>
      </c>
      <c r="BF332" s="325" t="s">
        <v>355</v>
      </c>
      <c r="BG332" s="325"/>
      <c r="BH332" s="327"/>
      <c r="BI332" s="327"/>
      <c r="BJ332" s="327"/>
      <c r="BK332" s="327"/>
    </row>
    <row r="333" spans="1:63" ht="32" x14ac:dyDescent="0.2">
      <c r="A333" s="65" t="s">
        <v>360</v>
      </c>
      <c r="B333" s="10" t="s">
        <v>361</v>
      </c>
      <c r="C333" s="366"/>
      <c r="D333" s="3">
        <v>9</v>
      </c>
      <c r="E333" s="335">
        <v>9</v>
      </c>
      <c r="F333" s="335"/>
      <c r="G333" s="335"/>
      <c r="H333" s="335"/>
      <c r="I333" s="335"/>
      <c r="J333" s="335"/>
      <c r="K333" s="327"/>
      <c r="L333" s="335"/>
      <c r="M333" s="335"/>
      <c r="N333" s="335"/>
      <c r="O333" s="335"/>
      <c r="P333" s="3"/>
      <c r="Q333" s="335"/>
      <c r="R333" s="335"/>
      <c r="S333" s="335"/>
      <c r="T333" s="327"/>
      <c r="U333" s="335"/>
      <c r="V333" s="335"/>
      <c r="W333" s="327"/>
      <c r="X333" s="3">
        <v>0</v>
      </c>
      <c r="Y333" s="335"/>
      <c r="Z333" s="335"/>
      <c r="AA333" s="335"/>
      <c r="AB333" s="327"/>
      <c r="AC333" s="335"/>
      <c r="AD333" s="335"/>
      <c r="AE333" s="335"/>
      <c r="AF333" s="335"/>
      <c r="AG333" s="327"/>
      <c r="AH333" s="327"/>
      <c r="AI333" s="335"/>
      <c r="AJ333" s="327"/>
      <c r="AK333" s="335"/>
      <c r="AL333" s="335"/>
      <c r="AM333" s="335"/>
      <c r="AN333" s="335"/>
      <c r="AO333" s="335"/>
      <c r="AP333" s="335"/>
      <c r="AQ333" s="335"/>
      <c r="AR333" s="335"/>
      <c r="AS333" s="335"/>
      <c r="AT333" s="335"/>
      <c r="AU333" s="327"/>
      <c r="AV333" s="335"/>
      <c r="AW333" s="335"/>
      <c r="AX333" s="335"/>
      <c r="AY333" s="335"/>
      <c r="AZ333" s="335"/>
      <c r="BA333" s="2"/>
      <c r="BB333" s="2"/>
      <c r="BC333" s="2"/>
      <c r="BD333" s="11" t="s">
        <v>277</v>
      </c>
      <c r="BE333" s="359"/>
      <c r="BF333" s="325" t="s">
        <v>355</v>
      </c>
      <c r="BG333" s="325"/>
      <c r="BH333" s="327"/>
      <c r="BI333" s="327"/>
      <c r="BJ333" s="327"/>
      <c r="BK333" s="327"/>
    </row>
    <row r="334" spans="1:63" ht="16" x14ac:dyDescent="0.2">
      <c r="A334" s="65" t="s">
        <v>362</v>
      </c>
      <c r="B334" s="336" t="s">
        <v>363</v>
      </c>
      <c r="C334" s="336"/>
      <c r="D334" s="3">
        <v>1.67</v>
      </c>
      <c r="E334" s="3">
        <v>1.67</v>
      </c>
      <c r="F334" s="3"/>
      <c r="G334" s="3"/>
      <c r="H334" s="3"/>
      <c r="I334" s="3"/>
      <c r="J334" s="3"/>
      <c r="K334" s="327"/>
      <c r="L334" s="3"/>
      <c r="M334" s="3"/>
      <c r="N334" s="3"/>
      <c r="O334" s="3"/>
      <c r="P334" s="3"/>
      <c r="Q334" s="3"/>
      <c r="R334" s="3"/>
      <c r="S334" s="3"/>
      <c r="T334" s="327"/>
      <c r="U334" s="3"/>
      <c r="V334" s="3"/>
      <c r="W334" s="327"/>
      <c r="X334" s="3">
        <v>0</v>
      </c>
      <c r="Y334" s="3"/>
      <c r="Z334" s="3"/>
      <c r="AA334" s="3"/>
      <c r="AB334" s="327"/>
      <c r="AC334" s="3"/>
      <c r="AD334" s="3"/>
      <c r="AE334" s="3"/>
      <c r="AF334" s="3"/>
      <c r="AG334" s="327"/>
      <c r="AH334" s="327"/>
      <c r="AI334" s="3"/>
      <c r="AJ334" s="327"/>
      <c r="AK334" s="3"/>
      <c r="AL334" s="3"/>
      <c r="AM334" s="3"/>
      <c r="AN334" s="3"/>
      <c r="AO334" s="3"/>
      <c r="AP334" s="3"/>
      <c r="AQ334" s="3"/>
      <c r="AR334" s="3"/>
      <c r="AS334" s="3"/>
      <c r="AT334" s="3"/>
      <c r="AU334" s="327"/>
      <c r="AV334" s="3"/>
      <c r="AW334" s="3"/>
      <c r="AX334" s="3"/>
      <c r="AY334" s="3"/>
      <c r="AZ334" s="3"/>
      <c r="BA334" s="3"/>
      <c r="BB334" s="3"/>
      <c r="BC334" s="3"/>
      <c r="BD334" s="336" t="s">
        <v>296</v>
      </c>
      <c r="BE334" s="11" t="s">
        <v>364</v>
      </c>
      <c r="BF334" s="325" t="s">
        <v>355</v>
      </c>
      <c r="BG334" s="325"/>
      <c r="BH334" s="327"/>
      <c r="BI334" s="327"/>
      <c r="BJ334" s="327"/>
      <c r="BK334" s="327"/>
    </row>
    <row r="335" spans="1:63" ht="16" x14ac:dyDescent="0.2">
      <c r="A335" s="65" t="s">
        <v>365</v>
      </c>
      <c r="B335" s="333" t="s">
        <v>356</v>
      </c>
      <c r="C335" s="333"/>
      <c r="D335" s="3">
        <v>0.56000000000000005</v>
      </c>
      <c r="E335" s="7">
        <v>0.47</v>
      </c>
      <c r="F335" s="7"/>
      <c r="G335" s="7"/>
      <c r="H335" s="3"/>
      <c r="I335" s="3"/>
      <c r="J335" s="3"/>
      <c r="K335" s="327"/>
      <c r="L335" s="3"/>
      <c r="M335" s="2"/>
      <c r="N335" s="2"/>
      <c r="O335" s="2"/>
      <c r="P335" s="3"/>
      <c r="Q335" s="3"/>
      <c r="R335" s="3"/>
      <c r="S335" s="3"/>
      <c r="T335" s="327"/>
      <c r="U335" s="3"/>
      <c r="V335" s="3"/>
      <c r="W335" s="327"/>
      <c r="X335" s="3">
        <v>0.04</v>
      </c>
      <c r="Y335" s="3">
        <v>0.04</v>
      </c>
      <c r="Z335" s="3"/>
      <c r="AA335" s="3"/>
      <c r="AB335" s="327"/>
      <c r="AC335" s="3"/>
      <c r="AD335" s="3"/>
      <c r="AE335" s="3"/>
      <c r="AF335" s="3"/>
      <c r="AG335" s="327"/>
      <c r="AH335" s="327"/>
      <c r="AI335" s="3"/>
      <c r="AJ335" s="327"/>
      <c r="AK335" s="3"/>
      <c r="AL335" s="3"/>
      <c r="AM335" s="3"/>
      <c r="AN335" s="3"/>
      <c r="AO335" s="3"/>
      <c r="AP335" s="3"/>
      <c r="AQ335" s="3"/>
      <c r="AR335" s="3"/>
      <c r="AS335" s="3"/>
      <c r="AT335" s="3"/>
      <c r="AU335" s="327"/>
      <c r="AV335" s="3"/>
      <c r="AW335" s="3"/>
      <c r="AX335" s="3"/>
      <c r="AY335" s="3">
        <v>0.05</v>
      </c>
      <c r="AZ335" s="3"/>
      <c r="BA335" s="3"/>
      <c r="BB335" s="3"/>
      <c r="BC335" s="3"/>
      <c r="BD335" s="341" t="s">
        <v>295</v>
      </c>
      <c r="BE335" s="333" t="s">
        <v>366</v>
      </c>
      <c r="BF335" s="325" t="s">
        <v>355</v>
      </c>
      <c r="BG335" s="325"/>
      <c r="BH335" s="327" t="s">
        <v>274</v>
      </c>
      <c r="BI335" s="327"/>
      <c r="BJ335" s="327"/>
      <c r="BK335" s="327"/>
    </row>
    <row r="336" spans="1:63" ht="16" x14ac:dyDescent="0.2">
      <c r="A336" s="65" t="s">
        <v>367</v>
      </c>
      <c r="B336" s="367" t="s">
        <v>368</v>
      </c>
      <c r="C336" s="367"/>
      <c r="D336" s="3">
        <v>1.6800000000000002</v>
      </c>
      <c r="E336" s="368">
        <v>1.3</v>
      </c>
      <c r="F336" s="368"/>
      <c r="G336" s="368"/>
      <c r="H336" s="368"/>
      <c r="I336" s="368"/>
      <c r="J336" s="368"/>
      <c r="K336" s="327"/>
      <c r="L336" s="368"/>
      <c r="M336" s="368"/>
      <c r="N336" s="368"/>
      <c r="O336" s="368"/>
      <c r="P336" s="368"/>
      <c r="Q336" s="368"/>
      <c r="R336" s="368"/>
      <c r="S336" s="368"/>
      <c r="T336" s="327"/>
      <c r="U336" s="368"/>
      <c r="V336" s="368"/>
      <c r="W336" s="327"/>
      <c r="X336" s="3">
        <v>0.38</v>
      </c>
      <c r="Y336" s="368">
        <v>0.25</v>
      </c>
      <c r="Z336" s="368">
        <v>0.13</v>
      </c>
      <c r="AA336" s="368"/>
      <c r="AB336" s="327"/>
      <c r="AC336" s="368"/>
      <c r="AD336" s="368"/>
      <c r="AE336" s="368"/>
      <c r="AF336" s="368"/>
      <c r="AG336" s="327"/>
      <c r="AH336" s="327"/>
      <c r="AI336" s="368"/>
      <c r="AJ336" s="327"/>
      <c r="AK336" s="368"/>
      <c r="AL336" s="368"/>
      <c r="AM336" s="368"/>
      <c r="AN336" s="368"/>
      <c r="AO336" s="368"/>
      <c r="AP336" s="368"/>
      <c r="AQ336" s="368"/>
      <c r="AR336" s="368"/>
      <c r="AS336" s="368"/>
      <c r="AT336" s="368"/>
      <c r="AU336" s="327"/>
      <c r="AV336" s="368"/>
      <c r="AW336" s="368"/>
      <c r="AX336" s="368"/>
      <c r="AY336" s="368"/>
      <c r="AZ336" s="368"/>
      <c r="BA336" s="368"/>
      <c r="BB336" s="368"/>
      <c r="BC336" s="368"/>
      <c r="BD336" s="367" t="s">
        <v>295</v>
      </c>
      <c r="BE336" s="369"/>
      <c r="BF336" s="325" t="s">
        <v>355</v>
      </c>
      <c r="BG336" s="325"/>
      <c r="BH336" s="327" t="s">
        <v>274</v>
      </c>
      <c r="BI336" s="327"/>
      <c r="BJ336" s="327"/>
      <c r="BK336" s="327"/>
    </row>
    <row r="337" spans="1:63" ht="32" x14ac:dyDescent="0.2">
      <c r="A337" s="65" t="s">
        <v>369</v>
      </c>
      <c r="B337" s="370" t="s">
        <v>370</v>
      </c>
      <c r="C337" s="371"/>
      <c r="D337" s="3">
        <v>9</v>
      </c>
      <c r="E337" s="368">
        <v>9</v>
      </c>
      <c r="F337" s="368"/>
      <c r="G337" s="368"/>
      <c r="H337" s="368"/>
      <c r="I337" s="368"/>
      <c r="J337" s="368"/>
      <c r="K337" s="327"/>
      <c r="L337" s="368"/>
      <c r="M337" s="368"/>
      <c r="N337" s="368"/>
      <c r="O337" s="368"/>
      <c r="P337" s="368"/>
      <c r="Q337" s="368"/>
      <c r="R337" s="368"/>
      <c r="S337" s="368"/>
      <c r="T337" s="327"/>
      <c r="U337" s="368"/>
      <c r="V337" s="368"/>
      <c r="W337" s="327"/>
      <c r="X337" s="3"/>
      <c r="Y337" s="368"/>
      <c r="Z337" s="368"/>
      <c r="AA337" s="368"/>
      <c r="AB337" s="327"/>
      <c r="AC337" s="368"/>
      <c r="AD337" s="368"/>
      <c r="AE337" s="368"/>
      <c r="AF337" s="368"/>
      <c r="AG337" s="327"/>
      <c r="AH337" s="327"/>
      <c r="AI337" s="368"/>
      <c r="AJ337" s="327"/>
      <c r="AK337" s="368"/>
      <c r="AL337" s="368"/>
      <c r="AM337" s="368"/>
      <c r="AN337" s="368"/>
      <c r="AO337" s="368"/>
      <c r="AP337" s="368"/>
      <c r="AQ337" s="368"/>
      <c r="AR337" s="368"/>
      <c r="AS337" s="368"/>
      <c r="AT337" s="368"/>
      <c r="AU337" s="327"/>
      <c r="AV337" s="368"/>
      <c r="AW337" s="368"/>
      <c r="AX337" s="368"/>
      <c r="AY337" s="368"/>
      <c r="AZ337" s="368"/>
      <c r="BA337" s="368"/>
      <c r="BB337" s="368"/>
      <c r="BC337" s="368"/>
      <c r="BD337" s="367" t="s">
        <v>277</v>
      </c>
      <c r="BE337" s="369"/>
      <c r="BF337" s="325" t="s">
        <v>355</v>
      </c>
      <c r="BG337" s="325"/>
      <c r="BH337" s="327"/>
      <c r="BI337" s="327"/>
      <c r="BJ337" s="327"/>
      <c r="BK337" s="327"/>
    </row>
    <row r="338" spans="1:63" ht="16" x14ac:dyDescent="0.2">
      <c r="A338" s="65" t="s">
        <v>371</v>
      </c>
      <c r="B338" s="372" t="s">
        <v>372</v>
      </c>
      <c r="C338" s="372"/>
      <c r="D338" s="3">
        <v>7.6000000000000005</v>
      </c>
      <c r="E338" s="3">
        <v>6.9</v>
      </c>
      <c r="F338" s="3"/>
      <c r="G338" s="3"/>
      <c r="H338" s="3"/>
      <c r="I338" s="3"/>
      <c r="J338" s="3"/>
      <c r="K338" s="327"/>
      <c r="L338" s="3"/>
      <c r="M338" s="3"/>
      <c r="N338" s="368"/>
      <c r="O338" s="368"/>
      <c r="P338" s="368"/>
      <c r="Q338" s="368"/>
      <c r="R338" s="368"/>
      <c r="S338" s="368"/>
      <c r="T338" s="327"/>
      <c r="U338" s="3"/>
      <c r="V338" s="3"/>
      <c r="W338" s="327"/>
      <c r="X338" s="3">
        <v>0.7</v>
      </c>
      <c r="Y338" s="3">
        <v>0.4</v>
      </c>
      <c r="Z338" s="3">
        <v>0.3</v>
      </c>
      <c r="AA338" s="3"/>
      <c r="AB338" s="327"/>
      <c r="AC338" s="3"/>
      <c r="AD338" s="3"/>
      <c r="AE338" s="3"/>
      <c r="AF338" s="3"/>
      <c r="AG338" s="327"/>
      <c r="AH338" s="327"/>
      <c r="AI338" s="3"/>
      <c r="AJ338" s="327"/>
      <c r="AK338" s="3"/>
      <c r="AL338" s="3"/>
      <c r="AM338" s="3"/>
      <c r="AN338" s="3"/>
      <c r="AO338" s="3"/>
      <c r="AP338" s="3"/>
      <c r="AQ338" s="3"/>
      <c r="AR338" s="3"/>
      <c r="AS338" s="3"/>
      <c r="AT338" s="368"/>
      <c r="AU338" s="327"/>
      <c r="AV338" s="3"/>
      <c r="AW338" s="3"/>
      <c r="AX338" s="3"/>
      <c r="AY338" s="3"/>
      <c r="AZ338" s="3"/>
      <c r="BA338" s="3"/>
      <c r="BB338" s="3"/>
      <c r="BC338" s="3"/>
      <c r="BD338" s="336" t="s">
        <v>277</v>
      </c>
      <c r="BE338" s="11"/>
      <c r="BF338" s="325" t="s">
        <v>355</v>
      </c>
      <c r="BG338" s="325"/>
      <c r="BH338" s="327" t="s">
        <v>274</v>
      </c>
      <c r="BI338" s="327"/>
      <c r="BJ338" s="327"/>
      <c r="BK338" s="327"/>
    </row>
    <row r="339" spans="1:63" ht="32" x14ac:dyDescent="0.2">
      <c r="A339" s="65" t="s">
        <v>373</v>
      </c>
      <c r="B339" s="372" t="s">
        <v>374</v>
      </c>
      <c r="C339" s="372"/>
      <c r="D339" s="3">
        <v>4.3</v>
      </c>
      <c r="E339" s="3">
        <v>3</v>
      </c>
      <c r="F339" s="3"/>
      <c r="G339" s="3"/>
      <c r="H339" s="3">
        <v>0.5</v>
      </c>
      <c r="I339" s="3"/>
      <c r="J339" s="3"/>
      <c r="K339" s="327"/>
      <c r="L339" s="3"/>
      <c r="M339" s="3">
        <v>0.7</v>
      </c>
      <c r="N339" s="368"/>
      <c r="O339" s="368"/>
      <c r="P339" s="368"/>
      <c r="Q339" s="368"/>
      <c r="R339" s="368"/>
      <c r="S339" s="368"/>
      <c r="T339" s="327"/>
      <c r="U339" s="3"/>
      <c r="V339" s="3"/>
      <c r="W339" s="327"/>
      <c r="X339" s="3">
        <v>0.1</v>
      </c>
      <c r="Y339" s="3">
        <v>0.1</v>
      </c>
      <c r="Z339" s="3"/>
      <c r="AA339" s="3"/>
      <c r="AB339" s="327"/>
      <c r="AC339" s="3"/>
      <c r="AD339" s="3"/>
      <c r="AE339" s="3"/>
      <c r="AF339" s="3"/>
      <c r="AG339" s="327"/>
      <c r="AH339" s="327"/>
      <c r="AI339" s="3"/>
      <c r="AJ339" s="327"/>
      <c r="AK339" s="3"/>
      <c r="AL339" s="3"/>
      <c r="AM339" s="3"/>
      <c r="AN339" s="3"/>
      <c r="AO339" s="3"/>
      <c r="AP339" s="3"/>
      <c r="AQ339" s="3"/>
      <c r="AR339" s="3"/>
      <c r="AS339" s="3"/>
      <c r="AT339" s="368"/>
      <c r="AU339" s="327"/>
      <c r="AV339" s="3"/>
      <c r="AW339" s="3"/>
      <c r="AX339" s="3"/>
      <c r="AY339" s="3"/>
      <c r="AZ339" s="3"/>
      <c r="BA339" s="3"/>
      <c r="BB339" s="3"/>
      <c r="BC339" s="3"/>
      <c r="BD339" s="336" t="s">
        <v>277</v>
      </c>
      <c r="BE339" s="11"/>
      <c r="BF339" s="325" t="s">
        <v>355</v>
      </c>
      <c r="BG339" s="325"/>
      <c r="BH339" s="327" t="s">
        <v>274</v>
      </c>
      <c r="BI339" s="327"/>
      <c r="BJ339" s="327"/>
      <c r="BK339" s="327"/>
    </row>
    <row r="340" spans="1:63" ht="16" x14ac:dyDescent="0.2">
      <c r="A340" s="361" t="s">
        <v>376</v>
      </c>
      <c r="B340" s="372" t="s">
        <v>377</v>
      </c>
      <c r="C340" s="372"/>
      <c r="D340" s="3">
        <v>4</v>
      </c>
      <c r="E340" s="3">
        <v>3</v>
      </c>
      <c r="F340" s="3"/>
      <c r="G340" s="3"/>
      <c r="H340" s="3">
        <v>1</v>
      </c>
      <c r="I340" s="3"/>
      <c r="J340" s="3"/>
      <c r="K340" s="374"/>
      <c r="L340" s="3"/>
      <c r="M340" s="3"/>
      <c r="N340" s="3"/>
      <c r="O340" s="3"/>
      <c r="P340" s="328"/>
      <c r="Q340" s="328"/>
      <c r="R340" s="375"/>
      <c r="S340" s="376"/>
      <c r="T340" s="374"/>
      <c r="U340" s="3"/>
      <c r="V340" s="3"/>
      <c r="W340" s="374"/>
      <c r="X340" s="377">
        <v>0</v>
      </c>
      <c r="Y340" s="328"/>
      <c r="Z340" s="328"/>
      <c r="AA340" s="328"/>
      <c r="AB340" s="374"/>
      <c r="AC340" s="328"/>
      <c r="AD340" s="328"/>
      <c r="AE340" s="328"/>
      <c r="AF340" s="328"/>
      <c r="AG340" s="374"/>
      <c r="AH340" s="374"/>
      <c r="AI340" s="376"/>
      <c r="AJ340" s="374"/>
      <c r="AK340" s="376"/>
      <c r="AL340" s="376"/>
      <c r="AM340" s="3"/>
      <c r="AN340" s="3"/>
      <c r="AO340" s="3"/>
      <c r="AP340" s="3"/>
      <c r="AQ340" s="376"/>
      <c r="AR340" s="376"/>
      <c r="AS340" s="3"/>
      <c r="AT340" s="376"/>
      <c r="AU340" s="374"/>
      <c r="AV340" s="376"/>
      <c r="AW340" s="3"/>
      <c r="AX340" s="3"/>
      <c r="AY340" s="3"/>
      <c r="AZ340" s="3"/>
      <c r="BA340" s="3"/>
      <c r="BB340" s="3"/>
      <c r="BC340" s="3"/>
      <c r="BD340" s="331" t="s">
        <v>276</v>
      </c>
      <c r="BE340" s="339"/>
      <c r="BF340" s="330" t="s">
        <v>375</v>
      </c>
      <c r="BG340" s="326"/>
      <c r="BH340" s="374"/>
      <c r="BI340" s="374"/>
      <c r="BJ340" s="374"/>
      <c r="BK340" s="374"/>
    </row>
    <row r="341" spans="1:63" ht="16" x14ac:dyDescent="0.2">
      <c r="A341" s="361" t="s">
        <v>378</v>
      </c>
      <c r="B341" s="378" t="s">
        <v>379</v>
      </c>
      <c r="C341" s="378"/>
      <c r="D341" s="3">
        <v>3.5</v>
      </c>
      <c r="E341" s="3">
        <v>2.5</v>
      </c>
      <c r="F341" s="3"/>
      <c r="G341" s="3"/>
      <c r="H341" s="3">
        <v>0.5</v>
      </c>
      <c r="I341" s="3">
        <v>0.5</v>
      </c>
      <c r="J341" s="3"/>
      <c r="K341" s="374"/>
      <c r="L341" s="3"/>
      <c r="M341" s="3"/>
      <c r="N341" s="3"/>
      <c r="O341" s="3"/>
      <c r="P341" s="328"/>
      <c r="Q341" s="328"/>
      <c r="R341" s="375"/>
      <c r="S341" s="376"/>
      <c r="T341" s="374"/>
      <c r="U341" s="3"/>
      <c r="V341" s="3"/>
      <c r="W341" s="374"/>
      <c r="X341" s="377">
        <v>0</v>
      </c>
      <c r="Y341" s="328"/>
      <c r="Z341" s="328"/>
      <c r="AA341" s="328"/>
      <c r="AB341" s="374"/>
      <c r="AC341" s="328"/>
      <c r="AD341" s="328"/>
      <c r="AE341" s="328"/>
      <c r="AF341" s="328"/>
      <c r="AG341" s="374"/>
      <c r="AH341" s="374"/>
      <c r="AI341" s="376"/>
      <c r="AJ341" s="374"/>
      <c r="AK341" s="376"/>
      <c r="AL341" s="376"/>
      <c r="AM341" s="3"/>
      <c r="AN341" s="3"/>
      <c r="AO341" s="3"/>
      <c r="AP341" s="3"/>
      <c r="AQ341" s="376"/>
      <c r="AR341" s="376"/>
      <c r="AS341" s="3"/>
      <c r="AT341" s="376"/>
      <c r="AU341" s="374"/>
      <c r="AV341" s="376"/>
      <c r="AW341" s="3"/>
      <c r="AX341" s="3"/>
      <c r="AY341" s="3"/>
      <c r="AZ341" s="3"/>
      <c r="BA341" s="3"/>
      <c r="BB341" s="3"/>
      <c r="BC341" s="3"/>
      <c r="BD341" s="331" t="s">
        <v>276</v>
      </c>
      <c r="BE341" s="339"/>
      <c r="BF341" s="330" t="s">
        <v>375</v>
      </c>
      <c r="BG341" s="326"/>
      <c r="BH341" s="374"/>
      <c r="BI341" s="374"/>
      <c r="BJ341" s="374"/>
      <c r="BK341" s="374"/>
    </row>
    <row r="342" spans="1:63" ht="32" x14ac:dyDescent="0.2">
      <c r="A342" s="361" t="s">
        <v>380</v>
      </c>
      <c r="B342" s="378" t="s">
        <v>381</v>
      </c>
      <c r="C342" s="378"/>
      <c r="D342" s="3">
        <v>9</v>
      </c>
      <c r="E342" s="379">
        <v>6.55</v>
      </c>
      <c r="F342" s="379"/>
      <c r="G342" s="379"/>
      <c r="H342" s="380">
        <v>0.65000000000000013</v>
      </c>
      <c r="I342" s="379">
        <v>1.3</v>
      </c>
      <c r="J342" s="3"/>
      <c r="K342" s="381"/>
      <c r="L342" s="3"/>
      <c r="M342" s="3"/>
      <c r="N342" s="3"/>
      <c r="O342" s="3"/>
      <c r="P342" s="328"/>
      <c r="Q342" s="328"/>
      <c r="R342" s="375"/>
      <c r="S342" s="376"/>
      <c r="T342" s="381"/>
      <c r="U342" s="335"/>
      <c r="V342" s="335"/>
      <c r="W342" s="381"/>
      <c r="X342" s="377">
        <v>0.5</v>
      </c>
      <c r="Y342" s="4">
        <v>0.3</v>
      </c>
      <c r="Z342" s="4">
        <v>0.2</v>
      </c>
      <c r="AA342" s="328"/>
      <c r="AB342" s="381"/>
      <c r="AC342" s="328"/>
      <c r="AD342" s="328"/>
      <c r="AE342" s="328"/>
      <c r="AF342" s="328"/>
      <c r="AG342" s="381"/>
      <c r="AH342" s="381"/>
      <c r="AI342" s="376"/>
      <c r="AJ342" s="381"/>
      <c r="AK342" s="382"/>
      <c r="AL342" s="382"/>
      <c r="AM342" s="335"/>
      <c r="AN342" s="335"/>
      <c r="AO342" s="335"/>
      <c r="AP342" s="335"/>
      <c r="AQ342" s="382"/>
      <c r="AR342" s="382"/>
      <c r="AS342" s="335"/>
      <c r="AT342" s="376"/>
      <c r="AU342" s="381"/>
      <c r="AV342" s="382"/>
      <c r="AW342" s="335"/>
      <c r="AX342" s="335"/>
      <c r="AY342" s="335"/>
      <c r="AZ342" s="335"/>
      <c r="BA342" s="335"/>
      <c r="BB342" s="335"/>
      <c r="BC342" s="335"/>
      <c r="BD342" s="331" t="s">
        <v>276</v>
      </c>
      <c r="BE342" s="339"/>
      <c r="BF342" s="330" t="s">
        <v>375</v>
      </c>
      <c r="BG342" s="326"/>
      <c r="BH342" s="381"/>
      <c r="BI342" s="381"/>
      <c r="BJ342" s="381"/>
      <c r="BK342" s="381"/>
    </row>
    <row r="343" spans="1:63" ht="32" x14ac:dyDescent="0.2">
      <c r="A343" s="361" t="s">
        <v>382</v>
      </c>
      <c r="B343" s="378" t="s">
        <v>383</v>
      </c>
      <c r="C343" s="378"/>
      <c r="D343" s="3">
        <v>3.5</v>
      </c>
      <c r="E343" s="383">
        <v>2</v>
      </c>
      <c r="F343" s="383"/>
      <c r="G343" s="383"/>
      <c r="H343" s="384"/>
      <c r="I343" s="383"/>
      <c r="J343" s="3"/>
      <c r="K343" s="381"/>
      <c r="L343" s="3"/>
      <c r="M343" s="3">
        <v>0.8</v>
      </c>
      <c r="N343" s="3"/>
      <c r="O343" s="3"/>
      <c r="P343" s="328"/>
      <c r="Q343" s="328"/>
      <c r="R343" s="375"/>
      <c r="S343" s="376"/>
      <c r="T343" s="381"/>
      <c r="U343" s="335"/>
      <c r="V343" s="335"/>
      <c r="W343" s="381"/>
      <c r="X343" s="377">
        <v>0.2</v>
      </c>
      <c r="Y343" s="4">
        <v>0.2</v>
      </c>
      <c r="Z343" s="4"/>
      <c r="AA343" s="328"/>
      <c r="AB343" s="381"/>
      <c r="AC343" s="328"/>
      <c r="AD343" s="328"/>
      <c r="AE343" s="328"/>
      <c r="AF343" s="328"/>
      <c r="AG343" s="381"/>
      <c r="AH343" s="381"/>
      <c r="AI343" s="376"/>
      <c r="AJ343" s="381"/>
      <c r="AK343" s="382"/>
      <c r="AL343" s="382"/>
      <c r="AM343" s="335"/>
      <c r="AN343" s="335"/>
      <c r="AO343" s="335"/>
      <c r="AP343" s="335"/>
      <c r="AQ343" s="382"/>
      <c r="AR343" s="382"/>
      <c r="AS343" s="335"/>
      <c r="AT343" s="376"/>
      <c r="AU343" s="381"/>
      <c r="AV343" s="382"/>
      <c r="AW343" s="335"/>
      <c r="AX343" s="335"/>
      <c r="AY343" s="335"/>
      <c r="AZ343" s="335"/>
      <c r="BA343" s="335">
        <v>0.5</v>
      </c>
      <c r="BB343" s="335"/>
      <c r="BC343" s="335"/>
      <c r="BD343" s="331" t="s">
        <v>276</v>
      </c>
      <c r="BE343" s="339"/>
      <c r="BF343" s="330" t="s">
        <v>375</v>
      </c>
      <c r="BG343" s="326"/>
      <c r="BH343" s="381">
        <v>9</v>
      </c>
      <c r="BI343" s="381"/>
      <c r="BJ343" s="381"/>
      <c r="BK343" s="381"/>
    </row>
    <row r="344" spans="1:63" ht="16" x14ac:dyDescent="0.2">
      <c r="A344" s="361" t="s">
        <v>385</v>
      </c>
      <c r="B344" s="364" t="s">
        <v>386</v>
      </c>
      <c r="C344" s="364"/>
      <c r="D344" s="3">
        <v>7.0799999999999992</v>
      </c>
      <c r="E344" s="385">
        <v>2.4300000000000002</v>
      </c>
      <c r="F344" s="385"/>
      <c r="G344" s="385"/>
      <c r="H344" s="385"/>
      <c r="I344" s="385"/>
      <c r="J344" s="385"/>
      <c r="K344" s="329"/>
      <c r="L344" s="385"/>
      <c r="M344" s="385">
        <v>4.5999999999999996</v>
      </c>
      <c r="N344" s="385"/>
      <c r="O344" s="385"/>
      <c r="P344" s="328"/>
      <c r="Q344" s="386"/>
      <c r="R344" s="328"/>
      <c r="S344" s="328"/>
      <c r="T344" s="329"/>
      <c r="U344" s="386"/>
      <c r="V344" s="386"/>
      <c r="W344" s="329"/>
      <c r="X344" s="377">
        <v>0.05</v>
      </c>
      <c r="Y344" s="4">
        <v>0.05</v>
      </c>
      <c r="Z344" s="4"/>
      <c r="AA344" s="328"/>
      <c r="AB344" s="329"/>
      <c r="AC344" s="328"/>
      <c r="AD344" s="328"/>
      <c r="AE344" s="328"/>
      <c r="AF344" s="328"/>
      <c r="AG344" s="329"/>
      <c r="AH344" s="329"/>
      <c r="AI344" s="328"/>
      <c r="AJ344" s="329"/>
      <c r="AK344" s="386"/>
      <c r="AL344" s="386"/>
      <c r="AM344" s="386"/>
      <c r="AN344" s="386"/>
      <c r="AO344" s="386"/>
      <c r="AP344" s="386"/>
      <c r="AQ344" s="386"/>
      <c r="AR344" s="386"/>
      <c r="AS344" s="386"/>
      <c r="AT344" s="328"/>
      <c r="AU344" s="329"/>
      <c r="AV344" s="386"/>
      <c r="AW344" s="386"/>
      <c r="AX344" s="386"/>
      <c r="AY344" s="386"/>
      <c r="AZ344" s="386"/>
      <c r="BA344" s="386"/>
      <c r="BB344" s="386"/>
      <c r="BC344" s="386"/>
      <c r="BD344" s="387" t="s">
        <v>265</v>
      </c>
      <c r="BE344" s="388" t="s">
        <v>387</v>
      </c>
      <c r="BF344" s="325" t="s">
        <v>375</v>
      </c>
      <c r="BG344" s="326"/>
      <c r="BH344" s="329"/>
      <c r="BI344" s="329"/>
      <c r="BJ344" s="329"/>
      <c r="BK344" s="329"/>
    </row>
    <row r="345" spans="1:63" ht="32" x14ac:dyDescent="0.2">
      <c r="A345" s="361" t="s">
        <v>388</v>
      </c>
      <c r="B345" s="389" t="s">
        <v>389</v>
      </c>
      <c r="C345" s="389"/>
      <c r="D345" s="45">
        <v>11.22</v>
      </c>
      <c r="E345" s="390">
        <v>5.46</v>
      </c>
      <c r="F345" s="390"/>
      <c r="G345" s="390"/>
      <c r="H345" s="390"/>
      <c r="I345" s="390"/>
      <c r="J345" s="390"/>
      <c r="K345" s="329"/>
      <c r="L345" s="390"/>
      <c r="M345" s="390">
        <v>4.45</v>
      </c>
      <c r="N345" s="390"/>
      <c r="O345" s="390"/>
      <c r="P345" s="373"/>
      <c r="Q345" s="373"/>
      <c r="R345" s="373"/>
      <c r="S345" s="373"/>
      <c r="T345" s="329"/>
      <c r="U345" s="373"/>
      <c r="V345" s="373"/>
      <c r="W345" s="329"/>
      <c r="X345" s="391">
        <v>1.31</v>
      </c>
      <c r="Y345" s="5">
        <v>0.66</v>
      </c>
      <c r="Z345" s="5">
        <v>0.65</v>
      </c>
      <c r="AA345" s="373"/>
      <c r="AB345" s="329"/>
      <c r="AC345" s="373"/>
      <c r="AD345" s="373"/>
      <c r="AE345" s="373"/>
      <c r="AF345" s="373"/>
      <c r="AG345" s="329"/>
      <c r="AH345" s="329"/>
      <c r="AI345" s="373"/>
      <c r="AJ345" s="329"/>
      <c r="AK345" s="373"/>
      <c r="AL345" s="373"/>
      <c r="AM345" s="373"/>
      <c r="AN345" s="373"/>
      <c r="AO345" s="373"/>
      <c r="AP345" s="373"/>
      <c r="AQ345" s="373"/>
      <c r="AR345" s="373"/>
      <c r="AS345" s="373"/>
      <c r="AT345" s="373"/>
      <c r="AU345" s="329"/>
      <c r="AV345" s="373"/>
      <c r="AW345" s="373"/>
      <c r="AX345" s="373"/>
      <c r="AY345" s="373"/>
      <c r="AZ345" s="373"/>
      <c r="BA345" s="373"/>
      <c r="BB345" s="373"/>
      <c r="BC345" s="373"/>
      <c r="BD345" s="367" t="s">
        <v>265</v>
      </c>
      <c r="BE345" s="392" t="s">
        <v>390</v>
      </c>
      <c r="BF345" s="325" t="s">
        <v>375</v>
      </c>
      <c r="BG345" s="326"/>
      <c r="BH345" s="329"/>
      <c r="BI345" s="329"/>
      <c r="BJ345" s="329"/>
      <c r="BK345" s="329"/>
    </row>
    <row r="346" spans="1:63" ht="16" x14ac:dyDescent="0.2">
      <c r="A346" s="361" t="s">
        <v>391</v>
      </c>
      <c r="B346" s="364" t="s">
        <v>384</v>
      </c>
      <c r="C346" s="364"/>
      <c r="D346" s="3">
        <v>0.01</v>
      </c>
      <c r="E346" s="385">
        <v>0.01</v>
      </c>
      <c r="F346" s="385"/>
      <c r="G346" s="385"/>
      <c r="H346" s="385"/>
      <c r="I346" s="385"/>
      <c r="J346" s="385"/>
      <c r="K346" s="329"/>
      <c r="L346" s="385"/>
      <c r="M346" s="385"/>
      <c r="N346" s="385"/>
      <c r="O346" s="385"/>
      <c r="P346" s="328"/>
      <c r="Q346" s="328"/>
      <c r="R346" s="328"/>
      <c r="S346" s="328"/>
      <c r="T346" s="329"/>
      <c r="U346" s="328"/>
      <c r="V346" s="328"/>
      <c r="W346" s="329"/>
      <c r="X346" s="391">
        <v>0</v>
      </c>
      <c r="Y346" s="4"/>
      <c r="Z346" s="4"/>
      <c r="AA346" s="328"/>
      <c r="AB346" s="329"/>
      <c r="AC346" s="328"/>
      <c r="AD346" s="328"/>
      <c r="AE346" s="328"/>
      <c r="AF346" s="328"/>
      <c r="AG346" s="329"/>
      <c r="AH346" s="329"/>
      <c r="AI346" s="328"/>
      <c r="AJ346" s="329"/>
      <c r="AK346" s="328"/>
      <c r="AL346" s="328"/>
      <c r="AM346" s="328"/>
      <c r="AN346" s="328"/>
      <c r="AO346" s="328"/>
      <c r="AP346" s="328"/>
      <c r="AQ346" s="328"/>
      <c r="AR346" s="328"/>
      <c r="AS346" s="328"/>
      <c r="AT346" s="328"/>
      <c r="AU346" s="329"/>
      <c r="AV346" s="328"/>
      <c r="AW346" s="328"/>
      <c r="AX346" s="328"/>
      <c r="AY346" s="328"/>
      <c r="AZ346" s="328"/>
      <c r="BA346" s="328"/>
      <c r="BB346" s="328"/>
      <c r="BC346" s="328"/>
      <c r="BD346" s="336" t="s">
        <v>272</v>
      </c>
      <c r="BE346" s="394" t="s">
        <v>392</v>
      </c>
      <c r="BF346" s="325" t="s">
        <v>375</v>
      </c>
      <c r="BG346" s="326"/>
      <c r="BH346" s="329">
        <v>9</v>
      </c>
      <c r="BI346" s="329"/>
      <c r="BJ346" s="329"/>
      <c r="BK346" s="329"/>
    </row>
    <row r="347" spans="1:63" ht="16" x14ac:dyDescent="0.2">
      <c r="A347" s="361" t="s">
        <v>393</v>
      </c>
      <c r="B347" s="334" t="s">
        <v>394</v>
      </c>
      <c r="C347" s="334"/>
      <c r="D347" s="3">
        <v>1</v>
      </c>
      <c r="E347" s="3">
        <v>1</v>
      </c>
      <c r="F347" s="3"/>
      <c r="G347" s="3"/>
      <c r="H347" s="3"/>
      <c r="I347" s="3"/>
      <c r="J347" s="3"/>
      <c r="K347" s="327"/>
      <c r="L347" s="3"/>
      <c r="M347" s="3"/>
      <c r="N347" s="3"/>
      <c r="O347" s="3"/>
      <c r="P347" s="3"/>
      <c r="Q347" s="3"/>
      <c r="R347" s="3"/>
      <c r="S347" s="3"/>
      <c r="T347" s="327"/>
      <c r="U347" s="3"/>
      <c r="V347" s="3"/>
      <c r="W347" s="327"/>
      <c r="X347" s="391">
        <v>0</v>
      </c>
      <c r="Y347" s="3"/>
      <c r="Z347" s="3"/>
      <c r="AA347" s="3"/>
      <c r="AB347" s="327"/>
      <c r="AC347" s="3"/>
      <c r="AD347" s="3"/>
      <c r="AE347" s="3"/>
      <c r="AF347" s="3"/>
      <c r="AG347" s="327"/>
      <c r="AH347" s="327"/>
      <c r="AI347" s="3"/>
      <c r="AJ347" s="327"/>
      <c r="AK347" s="3"/>
      <c r="AL347" s="3"/>
      <c r="AM347" s="3"/>
      <c r="AN347" s="3"/>
      <c r="AO347" s="3"/>
      <c r="AP347" s="3"/>
      <c r="AQ347" s="3"/>
      <c r="AR347" s="3"/>
      <c r="AS347" s="3"/>
      <c r="AT347" s="3"/>
      <c r="AU347" s="327"/>
      <c r="AV347" s="3"/>
      <c r="AW347" s="3"/>
      <c r="AX347" s="3"/>
      <c r="AY347" s="3"/>
      <c r="AZ347" s="3"/>
      <c r="BA347" s="3"/>
      <c r="BB347" s="3"/>
      <c r="BC347" s="3"/>
      <c r="BD347" s="336" t="s">
        <v>265</v>
      </c>
      <c r="BE347" s="333" t="s">
        <v>395</v>
      </c>
      <c r="BF347" s="325" t="s">
        <v>375</v>
      </c>
      <c r="BG347" s="325"/>
      <c r="BH347" s="327"/>
      <c r="BI347" s="327"/>
      <c r="BJ347" s="327"/>
      <c r="BK347" s="327"/>
    </row>
    <row r="348" spans="1:63" ht="16" x14ac:dyDescent="0.2">
      <c r="A348" s="361" t="s">
        <v>396</v>
      </c>
      <c r="B348" s="333" t="s">
        <v>397</v>
      </c>
      <c r="C348" s="333"/>
      <c r="D348" s="3">
        <v>5.2</v>
      </c>
      <c r="E348" s="3">
        <v>4.4000000000000004</v>
      </c>
      <c r="F348" s="3"/>
      <c r="G348" s="3"/>
      <c r="H348" s="3">
        <v>0.5</v>
      </c>
      <c r="I348" s="3"/>
      <c r="J348" s="3"/>
      <c r="K348" s="327"/>
      <c r="L348" s="3"/>
      <c r="M348" s="3"/>
      <c r="N348" s="3"/>
      <c r="O348" s="3"/>
      <c r="P348" s="3"/>
      <c r="Q348" s="3"/>
      <c r="R348" s="3"/>
      <c r="S348" s="3"/>
      <c r="T348" s="327"/>
      <c r="U348" s="3"/>
      <c r="V348" s="3"/>
      <c r="W348" s="327"/>
      <c r="X348" s="391">
        <v>0.3</v>
      </c>
      <c r="Y348" s="3">
        <v>0.3</v>
      </c>
      <c r="Z348" s="3"/>
      <c r="AA348" s="3"/>
      <c r="AB348" s="327"/>
      <c r="AC348" s="3"/>
      <c r="AD348" s="3"/>
      <c r="AE348" s="3"/>
      <c r="AF348" s="3"/>
      <c r="AG348" s="327"/>
      <c r="AH348" s="327"/>
      <c r="AI348" s="3"/>
      <c r="AJ348" s="327"/>
      <c r="AK348" s="3"/>
      <c r="AL348" s="3"/>
      <c r="AM348" s="3"/>
      <c r="AN348" s="3"/>
      <c r="AO348" s="3"/>
      <c r="AP348" s="3"/>
      <c r="AQ348" s="3"/>
      <c r="AR348" s="3"/>
      <c r="AS348" s="3"/>
      <c r="AT348" s="3"/>
      <c r="AU348" s="327"/>
      <c r="AV348" s="3"/>
      <c r="AW348" s="3"/>
      <c r="AX348" s="3"/>
      <c r="AY348" s="3"/>
      <c r="AZ348" s="3"/>
      <c r="BA348" s="3"/>
      <c r="BB348" s="3"/>
      <c r="BC348" s="3"/>
      <c r="BD348" s="336" t="s">
        <v>270</v>
      </c>
      <c r="BE348" s="374"/>
      <c r="BF348" s="325" t="s">
        <v>375</v>
      </c>
      <c r="BG348" s="325"/>
      <c r="BH348" s="327"/>
      <c r="BI348" s="327"/>
      <c r="BJ348" s="327"/>
      <c r="BK348" s="327"/>
    </row>
    <row r="349" spans="1:63" ht="32" x14ac:dyDescent="0.2">
      <c r="A349" s="361" t="s">
        <v>398</v>
      </c>
      <c r="B349" s="333" t="s">
        <v>399</v>
      </c>
      <c r="C349" s="333"/>
      <c r="D349" s="3">
        <v>3.28</v>
      </c>
      <c r="E349" s="3">
        <v>3.28</v>
      </c>
      <c r="F349" s="3"/>
      <c r="G349" s="3"/>
      <c r="H349" s="3"/>
      <c r="I349" s="3"/>
      <c r="J349" s="3"/>
      <c r="K349" s="327"/>
      <c r="L349" s="3"/>
      <c r="M349" s="3"/>
      <c r="N349" s="3"/>
      <c r="O349" s="3"/>
      <c r="P349" s="3"/>
      <c r="Q349" s="3"/>
      <c r="R349" s="3"/>
      <c r="S349" s="3"/>
      <c r="T349" s="327"/>
      <c r="U349" s="3"/>
      <c r="V349" s="3"/>
      <c r="W349" s="327"/>
      <c r="X349" s="391">
        <v>0</v>
      </c>
      <c r="Y349" s="7"/>
      <c r="Z349" s="3"/>
      <c r="AA349" s="3"/>
      <c r="AB349" s="327"/>
      <c r="AC349" s="3"/>
      <c r="AD349" s="3"/>
      <c r="AE349" s="3"/>
      <c r="AF349" s="3"/>
      <c r="AG349" s="327"/>
      <c r="AH349" s="327"/>
      <c r="AI349" s="3"/>
      <c r="AJ349" s="327"/>
      <c r="AK349" s="3"/>
      <c r="AL349" s="3"/>
      <c r="AM349" s="3"/>
      <c r="AN349" s="3"/>
      <c r="AO349" s="3"/>
      <c r="AP349" s="3"/>
      <c r="AQ349" s="3"/>
      <c r="AR349" s="3"/>
      <c r="AS349" s="3"/>
      <c r="AT349" s="3"/>
      <c r="AU349" s="327"/>
      <c r="AV349" s="3"/>
      <c r="AW349" s="3"/>
      <c r="AX349" s="3"/>
      <c r="AY349" s="3"/>
      <c r="AZ349" s="3"/>
      <c r="BA349" s="3"/>
      <c r="BB349" s="3"/>
      <c r="BC349" s="3"/>
      <c r="BD349" s="341" t="s">
        <v>288</v>
      </c>
      <c r="BE349" s="333" t="s">
        <v>400</v>
      </c>
      <c r="BF349" s="325" t="s">
        <v>375</v>
      </c>
      <c r="BG349" s="325"/>
      <c r="BH349" s="327"/>
      <c r="BI349" s="327"/>
      <c r="BJ349" s="327"/>
      <c r="BK349" s="327"/>
    </row>
    <row r="350" spans="1:63" ht="16" x14ac:dyDescent="0.2">
      <c r="A350" s="361" t="s">
        <v>401</v>
      </c>
      <c r="B350" s="333" t="s">
        <v>402</v>
      </c>
      <c r="C350" s="333"/>
      <c r="D350" s="3">
        <v>2.67</v>
      </c>
      <c r="E350" s="3">
        <v>2.5099999999999998</v>
      </c>
      <c r="F350" s="3"/>
      <c r="G350" s="3"/>
      <c r="H350" s="3"/>
      <c r="I350" s="3"/>
      <c r="J350" s="3"/>
      <c r="K350" s="327"/>
      <c r="L350" s="3"/>
      <c r="M350" s="3"/>
      <c r="N350" s="3"/>
      <c r="O350" s="3"/>
      <c r="P350" s="3"/>
      <c r="Q350" s="3"/>
      <c r="R350" s="3"/>
      <c r="S350" s="3"/>
      <c r="T350" s="327"/>
      <c r="U350" s="3"/>
      <c r="V350" s="3"/>
      <c r="W350" s="327"/>
      <c r="X350" s="391">
        <v>0.16</v>
      </c>
      <c r="Y350" s="7">
        <v>0.1</v>
      </c>
      <c r="Z350" s="3">
        <v>0.06</v>
      </c>
      <c r="AA350" s="3"/>
      <c r="AB350" s="327"/>
      <c r="AC350" s="3"/>
      <c r="AD350" s="3"/>
      <c r="AE350" s="3"/>
      <c r="AF350" s="3"/>
      <c r="AG350" s="327"/>
      <c r="AH350" s="327"/>
      <c r="AI350" s="3"/>
      <c r="AJ350" s="327"/>
      <c r="AK350" s="3"/>
      <c r="AL350" s="3"/>
      <c r="AM350" s="3"/>
      <c r="AN350" s="3"/>
      <c r="AO350" s="3"/>
      <c r="AP350" s="3"/>
      <c r="AQ350" s="3"/>
      <c r="AR350" s="3"/>
      <c r="AS350" s="3"/>
      <c r="AT350" s="3"/>
      <c r="AU350" s="327"/>
      <c r="AV350" s="3"/>
      <c r="AW350" s="3"/>
      <c r="AX350" s="3"/>
      <c r="AY350" s="3"/>
      <c r="AZ350" s="3"/>
      <c r="BA350" s="3"/>
      <c r="BB350" s="3"/>
      <c r="BC350" s="3"/>
      <c r="BD350" s="341" t="s">
        <v>288</v>
      </c>
      <c r="BE350" s="333"/>
      <c r="BF350" s="325" t="s">
        <v>375</v>
      </c>
      <c r="BG350" s="325"/>
      <c r="BH350" s="327"/>
      <c r="BI350" s="327"/>
      <c r="BJ350" s="327"/>
      <c r="BK350" s="327"/>
    </row>
    <row r="351" spans="1:63" ht="16" x14ac:dyDescent="0.2">
      <c r="A351" s="361" t="s">
        <v>403</v>
      </c>
      <c r="B351" s="333" t="s">
        <v>404</v>
      </c>
      <c r="C351" s="333"/>
      <c r="D351" s="3">
        <v>1.2</v>
      </c>
      <c r="E351" s="7">
        <v>1</v>
      </c>
      <c r="F351" s="7"/>
      <c r="G351" s="7"/>
      <c r="H351" s="3"/>
      <c r="I351" s="3"/>
      <c r="J351" s="3"/>
      <c r="K351" s="327"/>
      <c r="L351" s="3"/>
      <c r="M351" s="2">
        <v>0.2</v>
      </c>
      <c r="N351" s="2"/>
      <c r="O351" s="2"/>
      <c r="P351" s="3"/>
      <c r="Q351" s="3"/>
      <c r="R351" s="3"/>
      <c r="S351" s="3"/>
      <c r="T351" s="327"/>
      <c r="U351" s="3"/>
      <c r="V351" s="3"/>
      <c r="W351" s="327"/>
      <c r="X351" s="391">
        <v>0</v>
      </c>
      <c r="Y351" s="3"/>
      <c r="Z351" s="3"/>
      <c r="AA351" s="3"/>
      <c r="AB351" s="327"/>
      <c r="AC351" s="3"/>
      <c r="AD351" s="3"/>
      <c r="AE351" s="3"/>
      <c r="AF351" s="3"/>
      <c r="AG351" s="327"/>
      <c r="AH351" s="327"/>
      <c r="AI351" s="3"/>
      <c r="AJ351" s="327"/>
      <c r="AK351" s="3"/>
      <c r="AL351" s="3"/>
      <c r="AM351" s="3"/>
      <c r="AN351" s="3"/>
      <c r="AO351" s="3"/>
      <c r="AP351" s="3"/>
      <c r="AQ351" s="3"/>
      <c r="AR351" s="3"/>
      <c r="AS351" s="3"/>
      <c r="AT351" s="3"/>
      <c r="AU351" s="327"/>
      <c r="AV351" s="3"/>
      <c r="AW351" s="3"/>
      <c r="AX351" s="3"/>
      <c r="AY351" s="3"/>
      <c r="AZ351" s="3"/>
      <c r="BA351" s="3"/>
      <c r="BB351" s="3"/>
      <c r="BC351" s="3"/>
      <c r="BD351" s="341" t="s">
        <v>288</v>
      </c>
      <c r="BE351" s="333" t="s">
        <v>405</v>
      </c>
      <c r="BF351" s="325" t="s">
        <v>375</v>
      </c>
      <c r="BG351" s="325"/>
      <c r="BH351" s="327"/>
      <c r="BI351" s="327"/>
      <c r="BJ351" s="327"/>
      <c r="BK351" s="327"/>
    </row>
    <row r="352" spans="1:63" ht="32" x14ac:dyDescent="0.2">
      <c r="A352" s="361" t="s">
        <v>406</v>
      </c>
      <c r="B352" s="333" t="s">
        <v>407</v>
      </c>
      <c r="C352" s="333"/>
      <c r="D352" s="3">
        <v>6.54</v>
      </c>
      <c r="E352" s="7">
        <v>6.54</v>
      </c>
      <c r="F352" s="7"/>
      <c r="G352" s="7"/>
      <c r="H352" s="3"/>
      <c r="I352" s="3"/>
      <c r="J352" s="3"/>
      <c r="K352" s="327"/>
      <c r="L352" s="3"/>
      <c r="M352" s="2"/>
      <c r="N352" s="2"/>
      <c r="O352" s="2"/>
      <c r="P352" s="3"/>
      <c r="Q352" s="3"/>
      <c r="R352" s="3"/>
      <c r="S352" s="3"/>
      <c r="T352" s="327"/>
      <c r="U352" s="3"/>
      <c r="V352" s="3"/>
      <c r="W352" s="327"/>
      <c r="X352" s="391">
        <v>0</v>
      </c>
      <c r="Y352" s="3"/>
      <c r="Z352" s="3"/>
      <c r="AA352" s="3"/>
      <c r="AB352" s="327"/>
      <c r="AC352" s="3"/>
      <c r="AD352" s="3"/>
      <c r="AE352" s="3"/>
      <c r="AF352" s="3"/>
      <c r="AG352" s="327"/>
      <c r="AH352" s="327"/>
      <c r="AI352" s="3"/>
      <c r="AJ352" s="327"/>
      <c r="AK352" s="3"/>
      <c r="AL352" s="3"/>
      <c r="AM352" s="3"/>
      <c r="AN352" s="3"/>
      <c r="AO352" s="3"/>
      <c r="AP352" s="3"/>
      <c r="AQ352" s="3"/>
      <c r="AR352" s="3"/>
      <c r="AS352" s="3"/>
      <c r="AT352" s="3"/>
      <c r="AU352" s="327"/>
      <c r="AV352" s="3"/>
      <c r="AW352" s="3"/>
      <c r="AX352" s="3"/>
      <c r="AY352" s="3"/>
      <c r="AZ352" s="3"/>
      <c r="BA352" s="3"/>
      <c r="BB352" s="3"/>
      <c r="BC352" s="3"/>
      <c r="BD352" s="341" t="s">
        <v>276</v>
      </c>
      <c r="BE352" s="395"/>
      <c r="BF352" s="325" t="s">
        <v>375</v>
      </c>
      <c r="BG352" s="325"/>
      <c r="BH352" s="327" t="s">
        <v>274</v>
      </c>
      <c r="BI352" s="327"/>
      <c r="BJ352" s="327"/>
      <c r="BK352" s="327"/>
    </row>
    <row r="353" spans="1:63" ht="16" x14ac:dyDescent="0.2">
      <c r="A353" s="361" t="s">
        <v>408</v>
      </c>
      <c r="B353" s="333" t="s">
        <v>409</v>
      </c>
      <c r="C353" s="333"/>
      <c r="D353" s="3">
        <v>0.5</v>
      </c>
      <c r="E353" s="7">
        <v>0.5</v>
      </c>
      <c r="F353" s="7"/>
      <c r="G353" s="7"/>
      <c r="H353" s="3"/>
      <c r="I353" s="3"/>
      <c r="J353" s="3"/>
      <c r="K353" s="327"/>
      <c r="L353" s="3"/>
      <c r="M353" s="2"/>
      <c r="N353" s="2"/>
      <c r="O353" s="2"/>
      <c r="P353" s="3"/>
      <c r="Q353" s="3"/>
      <c r="R353" s="3"/>
      <c r="S353" s="3"/>
      <c r="T353" s="327"/>
      <c r="U353" s="3"/>
      <c r="V353" s="3"/>
      <c r="W353" s="327"/>
      <c r="X353" s="391">
        <v>0</v>
      </c>
      <c r="Y353" s="3"/>
      <c r="Z353" s="3"/>
      <c r="AA353" s="3"/>
      <c r="AB353" s="327"/>
      <c r="AC353" s="3"/>
      <c r="AD353" s="3"/>
      <c r="AE353" s="3"/>
      <c r="AF353" s="3"/>
      <c r="AG353" s="327"/>
      <c r="AH353" s="327"/>
      <c r="AI353" s="3"/>
      <c r="AJ353" s="327"/>
      <c r="AK353" s="3"/>
      <c r="AL353" s="3"/>
      <c r="AM353" s="3"/>
      <c r="AN353" s="3"/>
      <c r="AO353" s="3"/>
      <c r="AP353" s="3"/>
      <c r="AQ353" s="3"/>
      <c r="AR353" s="3"/>
      <c r="AS353" s="3"/>
      <c r="AT353" s="3"/>
      <c r="AU353" s="327"/>
      <c r="AV353" s="3"/>
      <c r="AW353" s="3"/>
      <c r="AX353" s="3"/>
      <c r="AY353" s="3"/>
      <c r="AZ353" s="3"/>
      <c r="BA353" s="3"/>
      <c r="BB353" s="3"/>
      <c r="BC353" s="3"/>
      <c r="BD353" s="341" t="s">
        <v>291</v>
      </c>
      <c r="BE353" s="396"/>
      <c r="BF353" s="325" t="s">
        <v>375</v>
      </c>
      <c r="BG353" s="325"/>
      <c r="BH353" s="327" t="s">
        <v>274</v>
      </c>
      <c r="BI353" s="327"/>
      <c r="BJ353" s="327"/>
      <c r="BK353" s="327"/>
    </row>
    <row r="354" spans="1:63" ht="16" x14ac:dyDescent="0.2">
      <c r="A354" s="65" t="s">
        <v>412</v>
      </c>
      <c r="B354" s="333" t="s">
        <v>413</v>
      </c>
      <c r="C354" s="333"/>
      <c r="D354" s="3">
        <v>0.49</v>
      </c>
      <c r="E354" s="3">
        <v>0.48</v>
      </c>
      <c r="F354" s="3"/>
      <c r="G354" s="3"/>
      <c r="H354" s="3"/>
      <c r="I354" s="3"/>
      <c r="J354" s="3"/>
      <c r="K354" s="327"/>
      <c r="L354" s="3"/>
      <c r="M354" s="3"/>
      <c r="N354" s="3"/>
      <c r="O354" s="3"/>
      <c r="P354" s="3"/>
      <c r="Q354" s="3"/>
      <c r="R354" s="3"/>
      <c r="S354" s="3"/>
      <c r="T354" s="327"/>
      <c r="U354" s="3"/>
      <c r="V354" s="3"/>
      <c r="W354" s="327"/>
      <c r="X354" s="377">
        <v>0</v>
      </c>
      <c r="Y354" s="3"/>
      <c r="Z354" s="3"/>
      <c r="AA354" s="3"/>
      <c r="AB354" s="327"/>
      <c r="AC354" s="3"/>
      <c r="AD354" s="3"/>
      <c r="AE354" s="3"/>
      <c r="AF354" s="3"/>
      <c r="AG354" s="327"/>
      <c r="AH354" s="327"/>
      <c r="AI354" s="3"/>
      <c r="AJ354" s="327"/>
      <c r="AK354" s="3"/>
      <c r="AL354" s="3"/>
      <c r="AM354" s="3"/>
      <c r="AN354" s="3"/>
      <c r="AO354" s="3"/>
      <c r="AP354" s="3"/>
      <c r="AQ354" s="3"/>
      <c r="AR354" s="3"/>
      <c r="AS354" s="3"/>
      <c r="AT354" s="3"/>
      <c r="AU354" s="327"/>
      <c r="AV354" s="3"/>
      <c r="AW354" s="3"/>
      <c r="AX354" s="3"/>
      <c r="AY354" s="3"/>
      <c r="AZ354" s="3"/>
      <c r="BA354" s="3">
        <v>0.01</v>
      </c>
      <c r="BB354" s="3"/>
      <c r="BC354" s="3"/>
      <c r="BD354" s="336" t="s">
        <v>270</v>
      </c>
      <c r="BE354" s="398" t="s">
        <v>414</v>
      </c>
      <c r="BF354" s="325" t="s">
        <v>411</v>
      </c>
      <c r="BG354" s="325"/>
      <c r="BH354" s="327"/>
      <c r="BI354" s="327"/>
      <c r="BJ354" s="327"/>
      <c r="BK354" s="327"/>
    </row>
    <row r="355" spans="1:63" ht="16" x14ac:dyDescent="0.2">
      <c r="A355" s="65" t="s">
        <v>415</v>
      </c>
      <c r="B355" s="399" t="s">
        <v>416</v>
      </c>
      <c r="C355" s="399"/>
      <c r="D355" s="3">
        <v>2.88</v>
      </c>
      <c r="E355" s="3">
        <v>2.12</v>
      </c>
      <c r="F355" s="3"/>
      <c r="G355" s="3"/>
      <c r="H355" s="3">
        <v>0.09</v>
      </c>
      <c r="I355" s="3"/>
      <c r="J355" s="3"/>
      <c r="K355" s="327"/>
      <c r="L355" s="3"/>
      <c r="M355" s="3"/>
      <c r="N355" s="3"/>
      <c r="O355" s="3"/>
      <c r="P355" s="3"/>
      <c r="Q355" s="3"/>
      <c r="R355" s="3"/>
      <c r="S355" s="3"/>
      <c r="T355" s="327"/>
      <c r="U355" s="3"/>
      <c r="V355" s="3"/>
      <c r="W355" s="327"/>
      <c r="X355" s="377">
        <v>0.67</v>
      </c>
      <c r="Y355" s="3">
        <v>0.67</v>
      </c>
      <c r="Z355" s="3"/>
      <c r="AA355" s="3"/>
      <c r="AB355" s="327"/>
      <c r="AC355" s="3"/>
      <c r="AD355" s="3"/>
      <c r="AE355" s="3"/>
      <c r="AF355" s="3"/>
      <c r="AG355" s="327"/>
      <c r="AH355" s="327"/>
      <c r="AI355" s="3"/>
      <c r="AJ355" s="327"/>
      <c r="AK355" s="3"/>
      <c r="AL355" s="3"/>
      <c r="AM355" s="3"/>
      <c r="AN355" s="3"/>
      <c r="AO355" s="3"/>
      <c r="AP355" s="3"/>
      <c r="AQ355" s="3"/>
      <c r="AR355" s="3"/>
      <c r="AS355" s="3"/>
      <c r="AT355" s="3"/>
      <c r="AU355" s="327"/>
      <c r="AV355" s="3"/>
      <c r="AW355" s="3"/>
      <c r="AX355" s="3"/>
      <c r="AY355" s="3"/>
      <c r="AZ355" s="3"/>
      <c r="BA355" s="3"/>
      <c r="BB355" s="3"/>
      <c r="BC355" s="3"/>
      <c r="BD355" s="336" t="s">
        <v>270</v>
      </c>
      <c r="BE355" s="400"/>
      <c r="BF355" s="325" t="s">
        <v>411</v>
      </c>
      <c r="BG355" s="325"/>
      <c r="BH355" s="327" t="s">
        <v>274</v>
      </c>
      <c r="BI355" s="327"/>
      <c r="BJ355" s="327"/>
      <c r="BK355" s="327"/>
    </row>
    <row r="356" spans="1:63" ht="32" x14ac:dyDescent="0.2">
      <c r="A356" s="65" t="s">
        <v>420</v>
      </c>
      <c r="B356" s="364" t="s">
        <v>421</v>
      </c>
      <c r="C356" s="364"/>
      <c r="D356" s="3">
        <v>2.72</v>
      </c>
      <c r="E356" s="3">
        <v>2.52</v>
      </c>
      <c r="F356" s="3"/>
      <c r="G356" s="3"/>
      <c r="H356" s="3"/>
      <c r="I356" s="3"/>
      <c r="J356" s="3"/>
      <c r="K356" s="327"/>
      <c r="L356" s="3"/>
      <c r="M356" s="3"/>
      <c r="N356" s="3"/>
      <c r="O356" s="3"/>
      <c r="P356" s="3"/>
      <c r="Q356" s="3"/>
      <c r="R356" s="3"/>
      <c r="S356" s="3"/>
      <c r="T356" s="327"/>
      <c r="U356" s="3"/>
      <c r="V356" s="3"/>
      <c r="W356" s="327"/>
      <c r="X356" s="3">
        <v>0.2</v>
      </c>
      <c r="Y356" s="3">
        <v>0.2</v>
      </c>
      <c r="Z356" s="3"/>
      <c r="AA356" s="3"/>
      <c r="AB356" s="327"/>
      <c r="AC356" s="3"/>
      <c r="AD356" s="3"/>
      <c r="AE356" s="3"/>
      <c r="AF356" s="3"/>
      <c r="AG356" s="327"/>
      <c r="AH356" s="327"/>
      <c r="AI356" s="3"/>
      <c r="AJ356" s="327"/>
      <c r="AK356" s="3"/>
      <c r="AL356" s="3"/>
      <c r="AM356" s="3"/>
      <c r="AN356" s="3"/>
      <c r="AO356" s="3"/>
      <c r="AP356" s="3"/>
      <c r="AQ356" s="3"/>
      <c r="AR356" s="3"/>
      <c r="AS356" s="3"/>
      <c r="AT356" s="3"/>
      <c r="AU356" s="327"/>
      <c r="AV356" s="3"/>
      <c r="AW356" s="3"/>
      <c r="AX356" s="3"/>
      <c r="AY356" s="3"/>
      <c r="AZ356" s="3"/>
      <c r="BA356" s="3"/>
      <c r="BB356" s="3"/>
      <c r="BC356" s="3"/>
      <c r="BD356" s="333" t="s">
        <v>265</v>
      </c>
      <c r="BE356" s="401" t="s">
        <v>422</v>
      </c>
      <c r="BF356" s="325" t="s">
        <v>419</v>
      </c>
      <c r="BG356" s="325"/>
      <c r="BH356" s="327"/>
      <c r="BI356" s="327"/>
      <c r="BJ356" s="327"/>
      <c r="BK356" s="327"/>
    </row>
    <row r="357" spans="1:63" ht="16" x14ac:dyDescent="0.2">
      <c r="A357" s="65" t="s">
        <v>424</v>
      </c>
      <c r="B357" s="402" t="s">
        <v>425</v>
      </c>
      <c r="C357" s="402"/>
      <c r="D357" s="3">
        <v>0.43999999999999995</v>
      </c>
      <c r="E357" s="3">
        <v>0.41</v>
      </c>
      <c r="F357" s="3"/>
      <c r="G357" s="3"/>
      <c r="H357" s="3"/>
      <c r="I357" s="3"/>
      <c r="J357" s="3"/>
      <c r="K357" s="327"/>
      <c r="L357" s="3"/>
      <c r="M357" s="3"/>
      <c r="N357" s="3"/>
      <c r="O357" s="3"/>
      <c r="P357" s="3"/>
      <c r="Q357" s="3"/>
      <c r="R357" s="3"/>
      <c r="S357" s="3"/>
      <c r="T357" s="327"/>
      <c r="U357" s="3"/>
      <c r="V357" s="3"/>
      <c r="W357" s="327"/>
      <c r="X357" s="3">
        <v>0.03</v>
      </c>
      <c r="Y357" s="3">
        <v>0.03</v>
      </c>
      <c r="Z357" s="3"/>
      <c r="AA357" s="3"/>
      <c r="AB357" s="327"/>
      <c r="AC357" s="3"/>
      <c r="AD357" s="3"/>
      <c r="AE357" s="3"/>
      <c r="AF357" s="3"/>
      <c r="AG357" s="327"/>
      <c r="AH357" s="327"/>
      <c r="AI357" s="3"/>
      <c r="AJ357" s="327"/>
      <c r="AK357" s="3"/>
      <c r="AL357" s="3"/>
      <c r="AM357" s="3"/>
      <c r="AN357" s="3"/>
      <c r="AO357" s="3"/>
      <c r="AP357" s="3"/>
      <c r="AQ357" s="3"/>
      <c r="AR357" s="3"/>
      <c r="AS357" s="3"/>
      <c r="AT357" s="3"/>
      <c r="AU357" s="327"/>
      <c r="AV357" s="3"/>
      <c r="AW357" s="3"/>
      <c r="AX357" s="3"/>
      <c r="AY357" s="3"/>
      <c r="AZ357" s="3"/>
      <c r="BA357" s="3"/>
      <c r="BB357" s="3"/>
      <c r="BC357" s="3"/>
      <c r="BD357" s="333" t="s">
        <v>265</v>
      </c>
      <c r="BE357" s="333"/>
      <c r="BF357" s="325" t="s">
        <v>419</v>
      </c>
      <c r="BG357" s="325"/>
      <c r="BH357" s="327"/>
      <c r="BI357" s="327"/>
      <c r="BJ357" s="327"/>
      <c r="BK357" s="327"/>
    </row>
    <row r="358" spans="1:63" ht="16" x14ac:dyDescent="0.2">
      <c r="A358" s="65" t="s">
        <v>426</v>
      </c>
      <c r="B358" s="333" t="s">
        <v>427</v>
      </c>
      <c r="C358" s="333"/>
      <c r="D358" s="3">
        <v>0.61</v>
      </c>
      <c r="E358" s="3">
        <v>0.61</v>
      </c>
      <c r="F358" s="3"/>
      <c r="G358" s="3"/>
      <c r="H358" s="3"/>
      <c r="I358" s="3"/>
      <c r="J358" s="3"/>
      <c r="K358" s="327"/>
      <c r="L358" s="3"/>
      <c r="M358" s="3"/>
      <c r="N358" s="3"/>
      <c r="O358" s="3"/>
      <c r="P358" s="3"/>
      <c r="Q358" s="3"/>
      <c r="R358" s="3"/>
      <c r="S358" s="3"/>
      <c r="T358" s="327"/>
      <c r="U358" s="3"/>
      <c r="V358" s="3"/>
      <c r="W358" s="327"/>
      <c r="X358" s="3">
        <v>0</v>
      </c>
      <c r="Y358" s="3"/>
      <c r="Z358" s="3"/>
      <c r="AA358" s="3"/>
      <c r="AB358" s="327"/>
      <c r="AC358" s="3"/>
      <c r="AD358" s="3"/>
      <c r="AE358" s="3"/>
      <c r="AF358" s="3"/>
      <c r="AG358" s="327"/>
      <c r="AH358" s="327"/>
      <c r="AI358" s="3"/>
      <c r="AJ358" s="327"/>
      <c r="AK358" s="3"/>
      <c r="AL358" s="3"/>
      <c r="AM358" s="3"/>
      <c r="AN358" s="3"/>
      <c r="AO358" s="3"/>
      <c r="AP358" s="3"/>
      <c r="AQ358" s="3"/>
      <c r="AR358" s="3"/>
      <c r="AS358" s="3"/>
      <c r="AT358" s="3"/>
      <c r="AU358" s="327"/>
      <c r="AV358" s="3"/>
      <c r="AW358" s="3"/>
      <c r="AX358" s="3"/>
      <c r="AY358" s="3"/>
      <c r="AZ358" s="3"/>
      <c r="BA358" s="3"/>
      <c r="BB358" s="3"/>
      <c r="BC358" s="3"/>
      <c r="BD358" s="339" t="s">
        <v>270</v>
      </c>
      <c r="BE358" s="11"/>
      <c r="BF358" s="325" t="s">
        <v>419</v>
      </c>
      <c r="BG358" s="325"/>
      <c r="BH358" s="327"/>
      <c r="BI358" s="327"/>
      <c r="BJ358" s="327"/>
      <c r="BK358" s="327"/>
    </row>
    <row r="359" spans="1:63" ht="16" x14ac:dyDescent="0.2">
      <c r="A359" s="65" t="s">
        <v>429</v>
      </c>
      <c r="B359" s="343" t="s">
        <v>430</v>
      </c>
      <c r="C359" s="343"/>
      <c r="D359" s="3">
        <v>0.04</v>
      </c>
      <c r="E359" s="3">
        <v>0.04</v>
      </c>
      <c r="F359" s="3"/>
      <c r="G359" s="3"/>
      <c r="H359" s="3"/>
      <c r="I359" s="3"/>
      <c r="J359" s="3"/>
      <c r="K359" s="327"/>
      <c r="L359" s="3"/>
      <c r="M359" s="3"/>
      <c r="N359" s="3"/>
      <c r="O359" s="3"/>
      <c r="P359" s="3"/>
      <c r="Q359" s="3"/>
      <c r="R359" s="3"/>
      <c r="S359" s="3"/>
      <c r="T359" s="327"/>
      <c r="U359" s="3"/>
      <c r="V359" s="2"/>
      <c r="W359" s="327"/>
      <c r="X359" s="3">
        <v>0</v>
      </c>
      <c r="Y359" s="3"/>
      <c r="Z359" s="3"/>
      <c r="AA359" s="3"/>
      <c r="AB359" s="327"/>
      <c r="AC359" s="3"/>
      <c r="AD359" s="3"/>
      <c r="AE359" s="3"/>
      <c r="AF359" s="3"/>
      <c r="AG359" s="327"/>
      <c r="AH359" s="327"/>
      <c r="AI359" s="3"/>
      <c r="AJ359" s="327"/>
      <c r="AK359" s="3"/>
      <c r="AL359" s="3"/>
      <c r="AM359" s="3"/>
      <c r="AN359" s="3"/>
      <c r="AO359" s="3"/>
      <c r="AP359" s="3"/>
      <c r="AQ359" s="3"/>
      <c r="AR359" s="3"/>
      <c r="AS359" s="3"/>
      <c r="AT359" s="3"/>
      <c r="AU359" s="327"/>
      <c r="AV359" s="3"/>
      <c r="AW359" s="3"/>
      <c r="AX359" s="3"/>
      <c r="AY359" s="3"/>
      <c r="AZ359" s="3"/>
      <c r="BA359" s="3"/>
      <c r="BB359" s="3"/>
      <c r="BC359" s="3"/>
      <c r="BD359" s="341" t="s">
        <v>288</v>
      </c>
      <c r="BE359" s="339"/>
      <c r="BF359" s="325" t="s">
        <v>419</v>
      </c>
      <c r="BG359" s="325"/>
      <c r="BH359" s="327" t="s">
        <v>274</v>
      </c>
      <c r="BI359" s="327"/>
      <c r="BJ359" s="327"/>
      <c r="BK359" s="327"/>
    </row>
    <row r="360" spans="1:63" ht="16" x14ac:dyDescent="0.2">
      <c r="A360" s="65" t="s">
        <v>440</v>
      </c>
      <c r="B360" s="333" t="s">
        <v>441</v>
      </c>
      <c r="C360" s="333"/>
      <c r="D360" s="3">
        <v>0.09</v>
      </c>
      <c r="E360" s="3">
        <v>0.06</v>
      </c>
      <c r="F360" s="3"/>
      <c r="G360" s="3"/>
      <c r="H360" s="3">
        <v>0.02</v>
      </c>
      <c r="I360" s="3"/>
      <c r="J360" s="3"/>
      <c r="K360" s="327"/>
      <c r="L360" s="3"/>
      <c r="M360" s="3"/>
      <c r="N360" s="3"/>
      <c r="O360" s="3"/>
      <c r="P360" s="3"/>
      <c r="Q360" s="3"/>
      <c r="R360" s="3"/>
      <c r="S360" s="3"/>
      <c r="T360" s="327"/>
      <c r="U360" s="3"/>
      <c r="V360" s="3"/>
      <c r="W360" s="327"/>
      <c r="X360" s="3">
        <v>0.01</v>
      </c>
      <c r="Y360" s="3">
        <v>0.01</v>
      </c>
      <c r="Z360" s="3"/>
      <c r="AA360" s="3"/>
      <c r="AB360" s="327"/>
      <c r="AC360" s="3"/>
      <c r="AD360" s="3"/>
      <c r="AE360" s="3"/>
      <c r="AF360" s="3"/>
      <c r="AG360" s="327"/>
      <c r="AH360" s="327"/>
      <c r="AI360" s="3"/>
      <c r="AJ360" s="327"/>
      <c r="AK360" s="3"/>
      <c r="AL360" s="3"/>
      <c r="AM360" s="3"/>
      <c r="AN360" s="3"/>
      <c r="AO360" s="3"/>
      <c r="AP360" s="3"/>
      <c r="AQ360" s="3"/>
      <c r="AR360" s="3"/>
      <c r="AS360" s="3"/>
      <c r="AT360" s="3"/>
      <c r="AU360" s="327"/>
      <c r="AV360" s="3"/>
      <c r="AW360" s="3"/>
      <c r="AX360" s="3"/>
      <c r="AY360" s="3"/>
      <c r="AZ360" s="3"/>
      <c r="BA360" s="3"/>
      <c r="BB360" s="3"/>
      <c r="BC360" s="3"/>
      <c r="BD360" s="358" t="s">
        <v>272</v>
      </c>
      <c r="BE360" s="403" t="s">
        <v>442</v>
      </c>
      <c r="BF360" s="325" t="s">
        <v>439</v>
      </c>
      <c r="BG360" s="325"/>
      <c r="BH360" s="327"/>
      <c r="BI360" s="327"/>
      <c r="BJ360" s="327"/>
      <c r="BK360" s="327"/>
    </row>
    <row r="361" spans="1:63" ht="16" x14ac:dyDescent="0.2">
      <c r="A361" s="65" t="s">
        <v>443</v>
      </c>
      <c r="B361" s="333" t="s">
        <v>444</v>
      </c>
      <c r="C361" s="333"/>
      <c r="D361" s="3">
        <v>0.25</v>
      </c>
      <c r="E361" s="3">
        <v>0.25</v>
      </c>
      <c r="F361" s="3"/>
      <c r="G361" s="3"/>
      <c r="H361" s="3"/>
      <c r="I361" s="3"/>
      <c r="J361" s="3"/>
      <c r="K361" s="327"/>
      <c r="L361" s="3"/>
      <c r="M361" s="3"/>
      <c r="N361" s="3"/>
      <c r="O361" s="3"/>
      <c r="P361" s="3"/>
      <c r="Q361" s="3"/>
      <c r="R361" s="3"/>
      <c r="S361" s="3"/>
      <c r="T361" s="327"/>
      <c r="U361" s="3"/>
      <c r="V361" s="3"/>
      <c r="W361" s="327"/>
      <c r="X361" s="3"/>
      <c r="Y361" s="3"/>
      <c r="Z361" s="3"/>
      <c r="AA361" s="3"/>
      <c r="AB361" s="327"/>
      <c r="AC361" s="3"/>
      <c r="AD361" s="3"/>
      <c r="AE361" s="3"/>
      <c r="AF361" s="3"/>
      <c r="AG361" s="327"/>
      <c r="AH361" s="327"/>
      <c r="AI361" s="3"/>
      <c r="AJ361" s="327"/>
      <c r="AK361" s="3"/>
      <c r="AL361" s="3"/>
      <c r="AM361" s="3"/>
      <c r="AN361" s="3"/>
      <c r="AO361" s="3"/>
      <c r="AP361" s="3"/>
      <c r="AQ361" s="3"/>
      <c r="AR361" s="3"/>
      <c r="AS361" s="3"/>
      <c r="AT361" s="3"/>
      <c r="AU361" s="327"/>
      <c r="AV361" s="3"/>
      <c r="AW361" s="3"/>
      <c r="AX361" s="3"/>
      <c r="AY361" s="3"/>
      <c r="AZ361" s="3"/>
      <c r="BA361" s="3"/>
      <c r="BB361" s="3"/>
      <c r="BC361" s="3"/>
      <c r="BD361" s="358" t="s">
        <v>295</v>
      </c>
      <c r="BE361" s="403" t="s">
        <v>445</v>
      </c>
      <c r="BF361" s="325" t="s">
        <v>439</v>
      </c>
      <c r="BG361" s="325"/>
      <c r="BH361" s="327">
        <v>9</v>
      </c>
      <c r="BI361" s="327"/>
      <c r="BJ361" s="327"/>
      <c r="BK361" s="327"/>
    </row>
    <row r="362" spans="1:63" ht="32" x14ac:dyDescent="0.2">
      <c r="A362" s="361" t="s">
        <v>447</v>
      </c>
      <c r="B362" s="404" t="s">
        <v>448</v>
      </c>
      <c r="C362" s="397"/>
      <c r="D362" s="335">
        <v>0.2</v>
      </c>
      <c r="E362" s="335">
        <v>0.2</v>
      </c>
      <c r="F362" s="335"/>
      <c r="G362" s="335"/>
      <c r="H362" s="386"/>
      <c r="I362" s="386"/>
      <c r="J362" s="386"/>
      <c r="K362" s="346"/>
      <c r="L362" s="386"/>
      <c r="M362" s="386"/>
      <c r="N362" s="386"/>
      <c r="O362" s="386"/>
      <c r="P362" s="328"/>
      <c r="Q362" s="386"/>
      <c r="R362" s="386"/>
      <c r="S362" s="386"/>
      <c r="T362" s="346"/>
      <c r="U362" s="386"/>
      <c r="V362" s="386"/>
      <c r="W362" s="346"/>
      <c r="X362" s="405"/>
      <c r="Y362" s="386"/>
      <c r="Z362" s="386"/>
      <c r="AA362" s="386"/>
      <c r="AB362" s="346"/>
      <c r="AC362" s="386"/>
      <c r="AD362" s="386"/>
      <c r="AE362" s="386"/>
      <c r="AF362" s="386"/>
      <c r="AG362" s="346"/>
      <c r="AH362" s="346"/>
      <c r="AI362" s="386"/>
      <c r="AJ362" s="346"/>
      <c r="AK362" s="386"/>
      <c r="AL362" s="386"/>
      <c r="AM362" s="386"/>
      <c r="AN362" s="386"/>
      <c r="AO362" s="386"/>
      <c r="AP362" s="386"/>
      <c r="AQ362" s="386"/>
      <c r="AR362" s="386"/>
      <c r="AS362" s="386"/>
      <c r="AT362" s="386"/>
      <c r="AU362" s="346"/>
      <c r="AV362" s="386"/>
      <c r="AW362" s="386"/>
      <c r="AX362" s="386"/>
      <c r="AY362" s="386"/>
      <c r="AZ362" s="386"/>
      <c r="BA362" s="386"/>
      <c r="BB362" s="393"/>
      <c r="BC362" s="393"/>
      <c r="BD362" s="406" t="s">
        <v>265</v>
      </c>
      <c r="BE362" s="345"/>
      <c r="BF362" s="325" t="s">
        <v>446</v>
      </c>
      <c r="BG362" s="325"/>
      <c r="BH362" s="346"/>
      <c r="BI362" s="346"/>
      <c r="BJ362" s="346"/>
      <c r="BK362" s="346"/>
    </row>
    <row r="363" spans="1:63" ht="16" x14ac:dyDescent="0.2">
      <c r="A363" s="361" t="s">
        <v>449</v>
      </c>
      <c r="B363" s="15" t="s">
        <v>450</v>
      </c>
      <c r="C363" s="407"/>
      <c r="D363" s="335">
        <v>1.94</v>
      </c>
      <c r="E363" s="335">
        <v>1.3</v>
      </c>
      <c r="F363" s="335"/>
      <c r="G363" s="335"/>
      <c r="H363" s="386"/>
      <c r="I363" s="386"/>
      <c r="J363" s="386"/>
      <c r="K363" s="346"/>
      <c r="L363" s="386"/>
      <c r="M363" s="386">
        <v>0.64</v>
      </c>
      <c r="N363" s="386"/>
      <c r="O363" s="386"/>
      <c r="P363" s="328"/>
      <c r="Q363" s="386"/>
      <c r="R363" s="386"/>
      <c r="S363" s="386"/>
      <c r="T363" s="346"/>
      <c r="U363" s="386"/>
      <c r="V363" s="386"/>
      <c r="W363" s="346"/>
      <c r="X363" s="405"/>
      <c r="Y363" s="386"/>
      <c r="Z363" s="386"/>
      <c r="AA363" s="386"/>
      <c r="AB363" s="346"/>
      <c r="AC363" s="386"/>
      <c r="AD363" s="386"/>
      <c r="AE363" s="386"/>
      <c r="AF363" s="386"/>
      <c r="AG363" s="346"/>
      <c r="AH363" s="346"/>
      <c r="AI363" s="386"/>
      <c r="AJ363" s="346"/>
      <c r="AK363" s="386"/>
      <c r="AL363" s="386"/>
      <c r="AM363" s="386"/>
      <c r="AN363" s="386"/>
      <c r="AO363" s="386"/>
      <c r="AP363" s="386"/>
      <c r="AQ363" s="386"/>
      <c r="AR363" s="386"/>
      <c r="AS363" s="386"/>
      <c r="AT363" s="386"/>
      <c r="AU363" s="346"/>
      <c r="AV363" s="386"/>
      <c r="AW363" s="386"/>
      <c r="AX363" s="386"/>
      <c r="AY363" s="386"/>
      <c r="AZ363" s="386"/>
      <c r="BA363" s="386"/>
      <c r="BB363" s="393"/>
      <c r="BC363" s="393"/>
      <c r="BD363" s="408" t="s">
        <v>265</v>
      </c>
      <c r="BE363" s="345"/>
      <c r="BF363" s="325" t="s">
        <v>446</v>
      </c>
      <c r="BG363" s="325"/>
      <c r="BH363" s="346">
        <v>9</v>
      </c>
      <c r="BI363" s="346"/>
      <c r="BJ363" s="346"/>
      <c r="BK363" s="346"/>
    </row>
    <row r="364" spans="1:63" ht="32" x14ac:dyDescent="0.2">
      <c r="A364" s="65" t="s">
        <v>455</v>
      </c>
      <c r="B364" s="333" t="s">
        <v>456</v>
      </c>
      <c r="C364" s="333"/>
      <c r="D364" s="3">
        <v>0.02</v>
      </c>
      <c r="E364" s="351">
        <v>0.02</v>
      </c>
      <c r="F364" s="351"/>
      <c r="G364" s="351"/>
      <c r="H364" s="328"/>
      <c r="I364" s="328"/>
      <c r="J364" s="328"/>
      <c r="K364" s="338"/>
      <c r="L364" s="328"/>
      <c r="M364" s="328"/>
      <c r="N364" s="328"/>
      <c r="O364" s="328"/>
      <c r="P364" s="328"/>
      <c r="Q364" s="328"/>
      <c r="R364" s="328"/>
      <c r="S364" s="328"/>
      <c r="T364" s="338"/>
      <c r="U364" s="328"/>
      <c r="V364" s="328"/>
      <c r="W364" s="338"/>
      <c r="X364" s="3"/>
      <c r="Y364" s="3"/>
      <c r="Z364" s="3"/>
      <c r="AA364" s="3"/>
      <c r="AB364" s="338"/>
      <c r="AC364" s="328"/>
      <c r="AD364" s="1"/>
      <c r="AE364" s="328"/>
      <c r="AF364" s="328"/>
      <c r="AG364" s="338"/>
      <c r="AH364" s="338"/>
      <c r="AI364" s="328"/>
      <c r="AJ364" s="338"/>
      <c r="AK364" s="328"/>
      <c r="AL364" s="328"/>
      <c r="AM364" s="328"/>
      <c r="AN364" s="328"/>
      <c r="AO364" s="328"/>
      <c r="AP364" s="328"/>
      <c r="AQ364" s="328"/>
      <c r="AR364" s="328"/>
      <c r="AS364" s="328"/>
      <c r="AT364" s="328"/>
      <c r="AU364" s="338"/>
      <c r="AV364" s="328"/>
      <c r="AW364" s="328"/>
      <c r="AX364" s="328"/>
      <c r="AY364" s="328"/>
      <c r="AZ364" s="328"/>
      <c r="BA364" s="328"/>
      <c r="BB364" s="328"/>
      <c r="BC364" s="328"/>
      <c r="BD364" s="9" t="s">
        <v>277</v>
      </c>
      <c r="BE364" s="11"/>
      <c r="BF364" s="325" t="s">
        <v>453</v>
      </c>
      <c r="BG364" s="325"/>
      <c r="BH364" s="338">
        <v>9</v>
      </c>
      <c r="BI364" s="338" t="s">
        <v>436</v>
      </c>
      <c r="BJ364" s="338"/>
      <c r="BK364" s="338"/>
    </row>
    <row r="365" spans="1:63" ht="16" x14ac:dyDescent="0.2">
      <c r="A365" s="65" t="s">
        <v>457</v>
      </c>
      <c r="B365" s="337" t="s">
        <v>458</v>
      </c>
      <c r="C365" s="337"/>
      <c r="D365" s="3">
        <v>0.33</v>
      </c>
      <c r="E365" s="3">
        <v>0.32</v>
      </c>
      <c r="F365" s="3"/>
      <c r="G365" s="3"/>
      <c r="H365" s="3"/>
      <c r="I365" s="3"/>
      <c r="J365" s="3"/>
      <c r="K365" s="329"/>
      <c r="L365" s="3"/>
      <c r="M365" s="3"/>
      <c r="N365" s="3"/>
      <c r="O365" s="3"/>
      <c r="P365" s="3"/>
      <c r="Q365" s="3"/>
      <c r="R365" s="3"/>
      <c r="S365" s="3"/>
      <c r="T365" s="329"/>
      <c r="U365" s="3"/>
      <c r="V365" s="3"/>
      <c r="W365" s="329"/>
      <c r="X365" s="3">
        <v>0.01</v>
      </c>
      <c r="Y365" s="3"/>
      <c r="Z365" s="3">
        <v>0.01</v>
      </c>
      <c r="AA365" s="3"/>
      <c r="AB365" s="329"/>
      <c r="AC365" s="3"/>
      <c r="AD365" s="3"/>
      <c r="AE365" s="3"/>
      <c r="AF365" s="3"/>
      <c r="AG365" s="329"/>
      <c r="AH365" s="329"/>
      <c r="AI365" s="3"/>
      <c r="AJ365" s="329"/>
      <c r="AK365" s="3"/>
      <c r="AL365" s="3"/>
      <c r="AM365" s="3"/>
      <c r="AN365" s="3"/>
      <c r="AO365" s="3"/>
      <c r="AP365" s="3"/>
      <c r="AQ365" s="3"/>
      <c r="AR365" s="3"/>
      <c r="AS365" s="3"/>
      <c r="AT365" s="3"/>
      <c r="AU365" s="329"/>
      <c r="AV365" s="3"/>
      <c r="AW365" s="3"/>
      <c r="AX365" s="3"/>
      <c r="AY365" s="3"/>
      <c r="AZ365" s="3"/>
      <c r="BA365" s="3"/>
      <c r="BB365" s="3"/>
      <c r="BC365" s="3"/>
      <c r="BD365" s="9" t="s">
        <v>296</v>
      </c>
      <c r="BE365" s="9" t="s">
        <v>459</v>
      </c>
      <c r="BF365" s="325" t="s">
        <v>453</v>
      </c>
      <c r="BG365" s="325"/>
      <c r="BH365" s="329"/>
      <c r="BI365" s="329"/>
      <c r="BJ365" s="329"/>
      <c r="BK365" s="329"/>
    </row>
    <row r="366" spans="1:63" ht="16" x14ac:dyDescent="0.2">
      <c r="A366" s="65" t="s">
        <v>460</v>
      </c>
      <c r="B366" s="339" t="s">
        <v>461</v>
      </c>
      <c r="C366" s="339"/>
      <c r="D366" s="3">
        <v>5</v>
      </c>
      <c r="E366" s="3">
        <v>0.5</v>
      </c>
      <c r="F366" s="3"/>
      <c r="G366" s="3"/>
      <c r="H366" s="3">
        <v>1</v>
      </c>
      <c r="I366" s="3">
        <v>1</v>
      </c>
      <c r="J366" s="3"/>
      <c r="K366" s="329"/>
      <c r="L366" s="3"/>
      <c r="M366" s="3"/>
      <c r="N366" s="3"/>
      <c r="O366" s="3"/>
      <c r="P366" s="3"/>
      <c r="Q366" s="3"/>
      <c r="R366" s="3"/>
      <c r="S366" s="3"/>
      <c r="T366" s="329"/>
      <c r="U366" s="3"/>
      <c r="V366" s="3"/>
      <c r="W366" s="329"/>
      <c r="X366" s="3"/>
      <c r="Y366" s="3"/>
      <c r="Z366" s="3"/>
      <c r="AA366" s="3"/>
      <c r="AB366" s="329"/>
      <c r="AC366" s="3"/>
      <c r="AD366" s="3"/>
      <c r="AE366" s="3"/>
      <c r="AF366" s="3"/>
      <c r="AG366" s="329"/>
      <c r="AH366" s="329"/>
      <c r="AI366" s="3"/>
      <c r="AJ366" s="329"/>
      <c r="AK366" s="3"/>
      <c r="AL366" s="3"/>
      <c r="AM366" s="3"/>
      <c r="AN366" s="3"/>
      <c r="AO366" s="3"/>
      <c r="AP366" s="3"/>
      <c r="AQ366" s="3"/>
      <c r="AR366" s="3"/>
      <c r="AS366" s="3"/>
      <c r="AT366" s="3"/>
      <c r="AU366" s="329"/>
      <c r="AV366" s="3"/>
      <c r="AW366" s="3"/>
      <c r="AX366" s="3"/>
      <c r="AY366" s="3"/>
      <c r="AZ366" s="3"/>
      <c r="BA366" s="3">
        <v>2.5</v>
      </c>
      <c r="BB366" s="3"/>
      <c r="BC366" s="3"/>
      <c r="BD366" s="339" t="s">
        <v>462</v>
      </c>
      <c r="BE366" s="339"/>
      <c r="BF366" s="325" t="s">
        <v>453</v>
      </c>
      <c r="BG366" s="325"/>
      <c r="BH366" s="329"/>
      <c r="BI366" s="329"/>
      <c r="BJ366" s="329"/>
      <c r="BK366" s="329"/>
    </row>
    <row r="367" spans="1:63" ht="32" x14ac:dyDescent="0.2">
      <c r="A367" s="65" t="s">
        <v>463</v>
      </c>
      <c r="B367" s="344" t="s">
        <v>464</v>
      </c>
      <c r="C367" s="344"/>
      <c r="D367" s="3">
        <v>0.05</v>
      </c>
      <c r="E367" s="3">
        <v>0.05</v>
      </c>
      <c r="F367" s="3"/>
      <c r="G367" s="3"/>
      <c r="H367" s="3"/>
      <c r="I367" s="3"/>
      <c r="J367" s="3"/>
      <c r="K367" s="329"/>
      <c r="L367" s="3"/>
      <c r="M367" s="3"/>
      <c r="N367" s="3"/>
      <c r="O367" s="3"/>
      <c r="P367" s="3"/>
      <c r="Q367" s="3"/>
      <c r="R367" s="3"/>
      <c r="S367" s="3"/>
      <c r="T367" s="329"/>
      <c r="U367" s="3"/>
      <c r="V367" s="3"/>
      <c r="W367" s="329"/>
      <c r="X367" s="3"/>
      <c r="Y367" s="3"/>
      <c r="Z367" s="3"/>
      <c r="AA367" s="3"/>
      <c r="AB367" s="329"/>
      <c r="AC367" s="3"/>
      <c r="AD367" s="3"/>
      <c r="AE367" s="3"/>
      <c r="AF367" s="3"/>
      <c r="AG367" s="329"/>
      <c r="AH367" s="329"/>
      <c r="AI367" s="3"/>
      <c r="AJ367" s="329"/>
      <c r="AK367" s="3"/>
      <c r="AL367" s="3"/>
      <c r="AM367" s="3"/>
      <c r="AN367" s="3"/>
      <c r="AO367" s="3"/>
      <c r="AP367" s="3"/>
      <c r="AQ367" s="3"/>
      <c r="AR367" s="3"/>
      <c r="AS367" s="3"/>
      <c r="AT367" s="3"/>
      <c r="AU367" s="329"/>
      <c r="AV367" s="3"/>
      <c r="AW367" s="3"/>
      <c r="AX367" s="3"/>
      <c r="AY367" s="3"/>
      <c r="AZ367" s="3"/>
      <c r="BA367" s="3"/>
      <c r="BB367" s="3"/>
      <c r="BC367" s="3"/>
      <c r="BD367" s="339" t="s">
        <v>288</v>
      </c>
      <c r="BE367" s="339"/>
      <c r="BF367" s="325" t="s">
        <v>453</v>
      </c>
      <c r="BG367" s="325"/>
      <c r="BH367" s="346">
        <v>1</v>
      </c>
      <c r="BI367" s="329"/>
      <c r="BJ367" s="329"/>
      <c r="BK367" s="329"/>
    </row>
    <row r="368" spans="1:63" ht="16" x14ac:dyDescent="0.2">
      <c r="A368" s="65" t="s">
        <v>465</v>
      </c>
      <c r="B368" s="339" t="s">
        <v>466</v>
      </c>
      <c r="C368" s="339"/>
      <c r="D368" s="3">
        <v>0.35</v>
      </c>
      <c r="E368" s="3">
        <v>0.35</v>
      </c>
      <c r="F368" s="3"/>
      <c r="G368" s="3"/>
      <c r="H368" s="3"/>
      <c r="I368" s="3"/>
      <c r="J368" s="3"/>
      <c r="K368" s="329"/>
      <c r="L368" s="3"/>
      <c r="M368" s="3"/>
      <c r="N368" s="3"/>
      <c r="O368" s="3"/>
      <c r="P368" s="3"/>
      <c r="Q368" s="3"/>
      <c r="R368" s="3"/>
      <c r="S368" s="3"/>
      <c r="T368" s="329"/>
      <c r="U368" s="3"/>
      <c r="V368" s="3"/>
      <c r="W368" s="329"/>
      <c r="X368" s="3"/>
      <c r="Y368" s="3"/>
      <c r="Z368" s="3"/>
      <c r="AA368" s="3"/>
      <c r="AB368" s="329"/>
      <c r="AC368" s="3"/>
      <c r="AD368" s="3"/>
      <c r="AE368" s="3"/>
      <c r="AF368" s="3"/>
      <c r="AG368" s="329"/>
      <c r="AH368" s="329"/>
      <c r="AI368" s="3"/>
      <c r="AJ368" s="329"/>
      <c r="AK368" s="3"/>
      <c r="AL368" s="3"/>
      <c r="AM368" s="3"/>
      <c r="AN368" s="3"/>
      <c r="AO368" s="3"/>
      <c r="AP368" s="3"/>
      <c r="AQ368" s="3"/>
      <c r="AR368" s="3"/>
      <c r="AS368" s="3"/>
      <c r="AT368" s="3"/>
      <c r="AU368" s="329"/>
      <c r="AV368" s="3"/>
      <c r="AW368" s="3"/>
      <c r="AX368" s="3"/>
      <c r="AY368" s="3"/>
      <c r="AZ368" s="3"/>
      <c r="BA368" s="3"/>
      <c r="BB368" s="3"/>
      <c r="BC368" s="3"/>
      <c r="BD368" s="339" t="s">
        <v>265</v>
      </c>
      <c r="BE368" s="339"/>
      <c r="BF368" s="325" t="s">
        <v>453</v>
      </c>
      <c r="BG368" s="325"/>
      <c r="BH368" s="346" t="s">
        <v>274</v>
      </c>
      <c r="BI368" s="329"/>
      <c r="BJ368" s="329"/>
      <c r="BK368" s="329"/>
    </row>
    <row r="369" spans="1:204" ht="16" x14ac:dyDescent="0.2">
      <c r="A369" s="65" t="s">
        <v>470</v>
      </c>
      <c r="B369" s="339" t="s">
        <v>468</v>
      </c>
      <c r="C369" s="339"/>
      <c r="D369" s="3">
        <v>10</v>
      </c>
      <c r="E369" s="3">
        <v>1</v>
      </c>
      <c r="F369" s="3"/>
      <c r="G369" s="3"/>
      <c r="H369" s="3">
        <v>2</v>
      </c>
      <c r="I369" s="3">
        <v>2</v>
      </c>
      <c r="J369" s="3"/>
      <c r="K369" s="327"/>
      <c r="L369" s="3">
        <v>3</v>
      </c>
      <c r="M369" s="3"/>
      <c r="N369" s="3"/>
      <c r="O369" s="3"/>
      <c r="P369" s="3"/>
      <c r="Q369" s="3"/>
      <c r="R369" s="3"/>
      <c r="S369" s="3"/>
      <c r="T369" s="327"/>
      <c r="U369" s="3"/>
      <c r="V369" s="3"/>
      <c r="W369" s="327"/>
      <c r="X369" s="3"/>
      <c r="Y369" s="3"/>
      <c r="Z369" s="3"/>
      <c r="AA369" s="3"/>
      <c r="AB369" s="327"/>
      <c r="AC369" s="3"/>
      <c r="AD369" s="3"/>
      <c r="AE369" s="3"/>
      <c r="AF369" s="3"/>
      <c r="AG369" s="327"/>
      <c r="AH369" s="327"/>
      <c r="AI369" s="3"/>
      <c r="AJ369" s="327"/>
      <c r="AK369" s="3"/>
      <c r="AL369" s="3"/>
      <c r="AM369" s="3"/>
      <c r="AN369" s="3"/>
      <c r="AO369" s="3"/>
      <c r="AP369" s="3"/>
      <c r="AQ369" s="3"/>
      <c r="AR369" s="3"/>
      <c r="AS369" s="3"/>
      <c r="AT369" s="3"/>
      <c r="AU369" s="327"/>
      <c r="AV369" s="3"/>
      <c r="AW369" s="3"/>
      <c r="AX369" s="3"/>
      <c r="AY369" s="3"/>
      <c r="AZ369" s="3"/>
      <c r="BA369" s="3">
        <v>2</v>
      </c>
      <c r="BB369" s="3"/>
      <c r="BC369" s="3"/>
      <c r="BD369" s="339" t="s">
        <v>462</v>
      </c>
      <c r="BE369" s="339"/>
      <c r="BF369" s="325" t="s">
        <v>469</v>
      </c>
      <c r="BG369" s="325"/>
      <c r="BH369" s="327"/>
      <c r="BI369" s="327"/>
      <c r="BJ369" s="327"/>
      <c r="BK369" s="327"/>
    </row>
    <row r="370" spans="1:204" s="21" customFormat="1" ht="16" x14ac:dyDescent="0.2">
      <c r="A370" s="414"/>
      <c r="B370" s="236" t="s">
        <v>939</v>
      </c>
      <c r="C370" s="221" t="s">
        <v>254</v>
      </c>
      <c r="D370" s="222">
        <v>6</v>
      </c>
      <c r="E370" s="222"/>
      <c r="F370" s="222"/>
      <c r="G370" s="222"/>
      <c r="H370" s="222"/>
      <c r="I370" s="222"/>
      <c r="J370" s="222">
        <v>6</v>
      </c>
      <c r="K370" s="222"/>
      <c r="L370" s="222"/>
      <c r="M370" s="222"/>
      <c r="N370" s="222"/>
      <c r="O370" s="222"/>
      <c r="P370" s="222"/>
      <c r="Q370" s="222"/>
      <c r="R370" s="222"/>
      <c r="S370" s="222"/>
      <c r="T370" s="222"/>
      <c r="U370" s="222"/>
      <c r="V370" s="222"/>
      <c r="W370" s="222"/>
      <c r="X370" s="222">
        <v>0</v>
      </c>
      <c r="Y370" s="222"/>
      <c r="Z370" s="222"/>
      <c r="AA370" s="222"/>
      <c r="AB370" s="222"/>
      <c r="AC370" s="222"/>
      <c r="AD370" s="222"/>
      <c r="AE370" s="222"/>
      <c r="AF370" s="222"/>
      <c r="AG370" s="222"/>
      <c r="AH370" s="222"/>
      <c r="AI370" s="222"/>
      <c r="AJ370" s="222"/>
      <c r="AK370" s="222"/>
      <c r="AL370" s="222"/>
      <c r="AM370" s="222"/>
      <c r="AN370" s="222"/>
      <c r="AO370" s="222"/>
      <c r="AP370" s="222"/>
      <c r="AQ370" s="222"/>
      <c r="AR370" s="222"/>
      <c r="AS370" s="222"/>
      <c r="AT370" s="222"/>
      <c r="AU370" s="222"/>
      <c r="AV370" s="222"/>
      <c r="AW370" s="222"/>
      <c r="AX370" s="222"/>
      <c r="AY370" s="222"/>
      <c r="AZ370" s="222"/>
      <c r="BA370" s="222"/>
      <c r="BB370" s="222"/>
      <c r="BC370" s="222"/>
      <c r="BD370" s="221" t="s">
        <v>870</v>
      </c>
      <c r="BE370" s="221" t="s">
        <v>870</v>
      </c>
      <c r="BF370" s="221">
        <v>2017</v>
      </c>
      <c r="BG370" s="221">
        <v>6</v>
      </c>
      <c r="BH370" s="221">
        <v>0</v>
      </c>
      <c r="BI370" s="221"/>
      <c r="BJ370" s="221"/>
      <c r="BK370" s="221"/>
      <c r="BL370" s="221"/>
      <c r="BM370" s="221"/>
      <c r="BN370" s="221"/>
      <c r="BO370" s="221"/>
      <c r="BP370" s="221"/>
      <c r="BQ370" s="221"/>
      <c r="BR370" s="221"/>
      <c r="BS370" s="221"/>
      <c r="BT370" s="221"/>
      <c r="BU370" s="221"/>
      <c r="BV370" s="221"/>
      <c r="BW370" s="221"/>
      <c r="BX370" s="221"/>
      <c r="BY370" s="221"/>
      <c r="BZ370" s="221"/>
      <c r="CA370" s="221"/>
      <c r="CB370" s="221"/>
      <c r="CC370" s="221"/>
      <c r="CD370" s="221"/>
      <c r="CE370" s="221"/>
      <c r="CF370" s="221"/>
      <c r="CG370" s="221"/>
      <c r="CH370" s="221"/>
      <c r="CI370" s="221"/>
      <c r="CJ370" s="221"/>
      <c r="CK370" s="221"/>
      <c r="CL370" s="221"/>
      <c r="CM370" s="221"/>
      <c r="CN370" s="221"/>
      <c r="CO370" s="221"/>
      <c r="CP370" s="221"/>
      <c r="CQ370" s="221"/>
      <c r="CR370" s="221"/>
      <c r="CS370" s="221"/>
      <c r="CT370" s="221"/>
      <c r="CU370" s="221"/>
      <c r="CV370" s="221"/>
      <c r="CW370" s="221"/>
      <c r="CX370" s="221"/>
      <c r="CY370" s="221"/>
      <c r="CZ370" s="221"/>
      <c r="DA370" s="221"/>
      <c r="DB370" s="221"/>
      <c r="DC370" s="221"/>
      <c r="DD370" s="221"/>
      <c r="DE370" s="221"/>
      <c r="DF370" s="221"/>
      <c r="DG370" s="221"/>
      <c r="DH370" s="221"/>
      <c r="DI370" s="221"/>
      <c r="DJ370" s="221"/>
      <c r="DK370" s="221"/>
      <c r="DL370" s="221"/>
      <c r="DM370" s="221"/>
      <c r="DN370" s="221"/>
      <c r="DO370" s="221"/>
      <c r="DP370" s="221"/>
      <c r="DQ370" s="221"/>
      <c r="DR370" s="221"/>
      <c r="DS370" s="221"/>
      <c r="DT370" s="221"/>
      <c r="DU370" s="221"/>
      <c r="DV370" s="221"/>
      <c r="DW370" s="221"/>
      <c r="DX370" s="221"/>
      <c r="DY370" s="221"/>
      <c r="DZ370" s="221"/>
      <c r="EA370" s="221"/>
      <c r="EB370" s="221"/>
      <c r="EC370" s="221"/>
      <c r="ED370" s="221"/>
      <c r="EE370" s="221"/>
      <c r="EF370" s="221"/>
      <c r="EG370" s="221"/>
      <c r="EH370" s="221"/>
      <c r="EI370" s="221"/>
      <c r="EJ370" s="221"/>
      <c r="EK370" s="221"/>
      <c r="EL370" s="221"/>
      <c r="EM370" s="221"/>
      <c r="EN370" s="221"/>
      <c r="EO370" s="221"/>
      <c r="EP370" s="221"/>
      <c r="EQ370" s="221"/>
      <c r="ER370" s="221"/>
      <c r="ES370" s="221"/>
      <c r="ET370" s="221"/>
      <c r="EU370" s="221"/>
      <c r="EV370" s="221"/>
      <c r="EW370" s="221"/>
      <c r="EX370" s="221"/>
      <c r="EY370" s="221"/>
      <c r="EZ370" s="221"/>
      <c r="FA370" s="221"/>
      <c r="FB370" s="221"/>
      <c r="FC370" s="221"/>
      <c r="FD370" s="221"/>
      <c r="FE370" s="221"/>
      <c r="FF370" s="221"/>
      <c r="FG370" s="221"/>
      <c r="FH370" s="221"/>
      <c r="FI370" s="221"/>
      <c r="FJ370" s="221"/>
      <c r="FK370" s="221"/>
      <c r="FL370" s="221"/>
      <c r="FM370" s="221"/>
      <c r="FN370" s="221"/>
      <c r="FO370" s="221"/>
      <c r="FP370" s="221"/>
      <c r="FQ370" s="221"/>
      <c r="FR370" s="221"/>
      <c r="FS370" s="221"/>
      <c r="FT370" s="221"/>
      <c r="FU370" s="221"/>
      <c r="FV370" s="221"/>
      <c r="FW370" s="221"/>
      <c r="FX370" s="221"/>
      <c r="FY370" s="221"/>
      <c r="FZ370" s="221"/>
      <c r="GA370" s="221"/>
      <c r="GB370" s="221"/>
      <c r="GC370" s="221"/>
      <c r="GD370" s="221"/>
      <c r="GE370" s="221"/>
      <c r="GF370" s="221"/>
      <c r="GG370" s="221"/>
      <c r="GH370" s="221"/>
      <c r="GI370" s="221"/>
      <c r="GJ370" s="221"/>
      <c r="GK370" s="221"/>
      <c r="GL370" s="221"/>
      <c r="GM370" s="221"/>
      <c r="GN370" s="221"/>
      <c r="GO370" s="221"/>
      <c r="GP370" s="221"/>
      <c r="GQ370" s="221"/>
      <c r="GR370" s="221"/>
      <c r="GS370" s="221"/>
      <c r="GT370" s="221"/>
      <c r="GU370" s="221"/>
      <c r="GV370" s="221"/>
    </row>
    <row r="371" spans="1:204" s="25" customFormat="1" ht="16" x14ac:dyDescent="0.2">
      <c r="A371" s="419"/>
      <c r="B371" s="419"/>
      <c r="C371" s="221" t="s">
        <v>254</v>
      </c>
      <c r="D371" s="222">
        <v>50</v>
      </c>
      <c r="E371" s="222"/>
      <c r="F371" s="222"/>
      <c r="G371" s="222"/>
      <c r="H371" s="222"/>
      <c r="I371" s="222"/>
      <c r="J371" s="222">
        <v>50</v>
      </c>
      <c r="K371" s="222"/>
      <c r="L371" s="222"/>
      <c r="M371" s="222"/>
      <c r="N371" s="222"/>
      <c r="O371" s="222"/>
      <c r="P371" s="222"/>
      <c r="Q371" s="222"/>
      <c r="R371" s="222"/>
      <c r="S371" s="222"/>
      <c r="T371" s="222"/>
      <c r="U371" s="222"/>
      <c r="V371" s="222"/>
      <c r="W371" s="222"/>
      <c r="X371" s="222">
        <v>0</v>
      </c>
      <c r="Y371" s="222"/>
      <c r="Z371" s="222"/>
      <c r="AA371" s="222"/>
      <c r="AB371" s="222"/>
      <c r="AC371" s="222"/>
      <c r="AD371" s="222"/>
      <c r="AE371" s="222"/>
      <c r="AF371" s="222"/>
      <c r="AG371" s="222"/>
      <c r="AH371" s="222"/>
      <c r="AI371" s="222"/>
      <c r="AJ371" s="222"/>
      <c r="AK371" s="222"/>
      <c r="AL371" s="222"/>
      <c r="AM371" s="222"/>
      <c r="AN371" s="222"/>
      <c r="AO371" s="222"/>
      <c r="AP371" s="222"/>
      <c r="AQ371" s="222"/>
      <c r="AR371" s="222"/>
      <c r="AS371" s="222"/>
      <c r="AT371" s="222"/>
      <c r="AU371" s="222"/>
      <c r="AV371" s="222"/>
      <c r="AW371" s="222"/>
      <c r="AX371" s="222"/>
      <c r="AY371" s="222"/>
      <c r="AZ371" s="222"/>
      <c r="BA371" s="222"/>
      <c r="BB371" s="222"/>
      <c r="BC371" s="222"/>
      <c r="BD371" s="221" t="s">
        <v>870</v>
      </c>
      <c r="BE371" s="221" t="s">
        <v>870</v>
      </c>
      <c r="BF371" s="421">
        <v>2017</v>
      </c>
      <c r="BG371" s="424">
        <v>50</v>
      </c>
      <c r="BH371" s="424">
        <v>0</v>
      </c>
      <c r="BI371" s="424"/>
      <c r="BJ371" s="424"/>
      <c r="BK371" s="424"/>
      <c r="BL371" s="424"/>
      <c r="BM371" s="424"/>
      <c r="BN371" s="424"/>
      <c r="BO371" s="424"/>
      <c r="BP371" s="424"/>
      <c r="BQ371" s="424"/>
      <c r="BR371" s="424"/>
      <c r="BS371" s="424"/>
      <c r="BT371" s="424"/>
      <c r="BU371" s="424"/>
      <c r="BV371" s="424"/>
      <c r="BW371" s="424"/>
      <c r="BX371" s="424"/>
      <c r="BY371" s="424"/>
      <c r="BZ371" s="424"/>
      <c r="CA371" s="424"/>
      <c r="CB371" s="424"/>
      <c r="CC371" s="424"/>
      <c r="CD371" s="424"/>
      <c r="CE371" s="424"/>
      <c r="CF371" s="424"/>
      <c r="CG371" s="424"/>
      <c r="CH371" s="424"/>
      <c r="CI371" s="424"/>
      <c r="CJ371" s="424"/>
      <c r="CK371" s="424"/>
      <c r="CL371" s="424"/>
      <c r="CM371" s="424"/>
      <c r="CN371" s="424"/>
      <c r="CO371" s="424"/>
      <c r="CP371" s="424"/>
      <c r="CQ371" s="424"/>
      <c r="CR371" s="424"/>
      <c r="CS371" s="424"/>
      <c r="CT371" s="424"/>
      <c r="CU371" s="424"/>
      <c r="CV371" s="424"/>
      <c r="CW371" s="424"/>
      <c r="CX371" s="424"/>
      <c r="CY371" s="424"/>
      <c r="CZ371" s="424"/>
      <c r="DA371" s="424"/>
      <c r="DB371" s="424"/>
      <c r="DC371" s="424"/>
      <c r="DD371" s="424"/>
      <c r="DE371" s="424"/>
      <c r="DF371" s="424"/>
      <c r="DG371" s="424"/>
      <c r="DH371" s="424"/>
      <c r="DI371" s="424"/>
      <c r="DJ371" s="424"/>
      <c r="DK371" s="424"/>
      <c r="DL371" s="424"/>
      <c r="DM371" s="424"/>
      <c r="DN371" s="424"/>
      <c r="DO371" s="424"/>
      <c r="DP371" s="424"/>
      <c r="DQ371" s="424"/>
      <c r="DR371" s="424"/>
      <c r="DS371" s="424"/>
      <c r="DT371" s="424"/>
      <c r="DU371" s="424"/>
      <c r="DV371" s="424"/>
      <c r="DW371" s="424"/>
      <c r="DX371" s="424"/>
      <c r="DY371" s="424"/>
      <c r="DZ371" s="424"/>
      <c r="EA371" s="424"/>
      <c r="EB371" s="424"/>
      <c r="EC371" s="424"/>
      <c r="ED371" s="424"/>
      <c r="EE371" s="424"/>
      <c r="EF371" s="424"/>
      <c r="EG371" s="424"/>
      <c r="EH371" s="424"/>
      <c r="EI371" s="424"/>
      <c r="EJ371" s="424"/>
      <c r="EK371" s="424"/>
      <c r="EL371" s="424"/>
      <c r="EM371" s="424"/>
      <c r="EN371" s="424"/>
      <c r="EO371" s="424"/>
      <c r="EP371" s="424"/>
      <c r="EQ371" s="424"/>
      <c r="ER371" s="424"/>
      <c r="ES371" s="424"/>
      <c r="ET371" s="424"/>
      <c r="EU371" s="424"/>
      <c r="EV371" s="424"/>
      <c r="EW371" s="424"/>
      <c r="EX371" s="424"/>
      <c r="EY371" s="424"/>
      <c r="EZ371" s="424"/>
      <c r="FA371" s="424"/>
      <c r="FB371" s="424"/>
      <c r="FC371" s="424"/>
      <c r="FD371" s="424"/>
      <c r="FE371" s="424"/>
      <c r="FF371" s="424"/>
      <c r="FG371" s="424"/>
      <c r="FH371" s="424"/>
      <c r="FI371" s="424"/>
      <c r="FJ371" s="424"/>
      <c r="FK371" s="424"/>
      <c r="FL371" s="424"/>
      <c r="FM371" s="424"/>
      <c r="FN371" s="424"/>
      <c r="FO371" s="424"/>
      <c r="FP371" s="424"/>
      <c r="FQ371" s="424"/>
      <c r="FR371" s="424"/>
      <c r="FS371" s="424"/>
      <c r="FT371" s="424"/>
      <c r="FU371" s="424"/>
      <c r="FV371" s="424"/>
      <c r="FW371" s="424"/>
      <c r="FX371" s="424"/>
      <c r="FY371" s="424"/>
      <c r="FZ371" s="424"/>
      <c r="GA371" s="424"/>
      <c r="GB371" s="424"/>
      <c r="GC371" s="424"/>
      <c r="GD371" s="424"/>
      <c r="GE371" s="424"/>
      <c r="GF371" s="424"/>
      <c r="GG371" s="424"/>
      <c r="GH371" s="424"/>
      <c r="GI371" s="424"/>
      <c r="GJ371" s="424"/>
      <c r="GK371" s="424"/>
      <c r="GL371" s="424"/>
      <c r="GM371" s="424"/>
      <c r="GN371" s="424"/>
      <c r="GO371" s="424"/>
      <c r="GP371" s="424"/>
      <c r="GQ371" s="424"/>
      <c r="GR371" s="424"/>
      <c r="GS371" s="424"/>
      <c r="GT371" s="424"/>
      <c r="GU371" s="424"/>
      <c r="GV371" s="424"/>
    </row>
    <row r="372" spans="1:204" s="25" customFormat="1" ht="32" x14ac:dyDescent="0.2">
      <c r="A372" s="245" t="s">
        <v>840</v>
      </c>
      <c r="B372" s="246" t="s">
        <v>841</v>
      </c>
      <c r="C372" s="247" t="s">
        <v>254</v>
      </c>
      <c r="D372" s="247">
        <v>7.15</v>
      </c>
      <c r="E372" s="247"/>
      <c r="F372" s="247"/>
      <c r="G372" s="247"/>
      <c r="H372" s="247"/>
      <c r="I372" s="247"/>
      <c r="J372" s="247">
        <v>7.15</v>
      </c>
      <c r="K372" s="247"/>
      <c r="L372" s="247"/>
      <c r="M372" s="247"/>
      <c r="N372" s="247"/>
      <c r="O372" s="247"/>
      <c r="P372" s="247"/>
      <c r="Q372" s="247"/>
      <c r="R372" s="247"/>
      <c r="S372" s="247"/>
      <c r="T372" s="247"/>
      <c r="U372" s="247"/>
      <c r="V372" s="247"/>
      <c r="W372" s="247"/>
      <c r="X372" s="251">
        <v>0</v>
      </c>
      <c r="Y372" s="248"/>
      <c r="Z372" s="248"/>
      <c r="AA372" s="248"/>
      <c r="AB372" s="248"/>
      <c r="AC372" s="248"/>
      <c r="AD372" s="248"/>
      <c r="AE372" s="248"/>
      <c r="AF372" s="248"/>
      <c r="AG372" s="248"/>
      <c r="AH372" s="248"/>
      <c r="AI372" s="248"/>
      <c r="AJ372" s="248"/>
      <c r="AK372" s="248"/>
      <c r="AL372" s="248"/>
      <c r="AM372" s="247"/>
      <c r="AN372" s="247"/>
      <c r="AO372" s="247"/>
      <c r="AP372" s="247"/>
      <c r="AQ372" s="247"/>
      <c r="AR372" s="247"/>
      <c r="AS372" s="247"/>
      <c r="AT372" s="247"/>
      <c r="AU372" s="247"/>
      <c r="AV372" s="247"/>
      <c r="AW372" s="247"/>
      <c r="AX372" s="247"/>
      <c r="AY372" s="247"/>
      <c r="AZ372" s="247"/>
      <c r="BA372" s="247"/>
      <c r="BB372" s="247"/>
      <c r="BC372" s="247"/>
      <c r="BD372" s="249" t="s">
        <v>809</v>
      </c>
      <c r="BE372" s="250"/>
      <c r="BF372" s="422"/>
      <c r="BG372" s="425"/>
      <c r="BH372" s="425"/>
      <c r="BI372" s="425"/>
      <c r="BJ372" s="425"/>
      <c r="BK372" s="425"/>
      <c r="BL372" s="425"/>
      <c r="BM372" s="425"/>
      <c r="BN372" s="425"/>
      <c r="BO372" s="425"/>
      <c r="BP372" s="425"/>
      <c r="BQ372" s="425"/>
      <c r="BR372" s="425"/>
      <c r="BS372" s="425"/>
      <c r="BT372" s="425"/>
      <c r="BU372" s="425"/>
      <c r="BV372" s="425"/>
      <c r="BW372" s="425"/>
      <c r="BX372" s="425"/>
      <c r="BY372" s="425"/>
      <c r="BZ372" s="425"/>
      <c r="CA372" s="425"/>
      <c r="CB372" s="425"/>
      <c r="CC372" s="425"/>
      <c r="CD372" s="425"/>
      <c r="CE372" s="425"/>
      <c r="CF372" s="425"/>
      <c r="CG372" s="425"/>
      <c r="CH372" s="425"/>
      <c r="CI372" s="425"/>
      <c r="CJ372" s="425"/>
      <c r="CK372" s="425"/>
      <c r="CL372" s="425"/>
      <c r="CM372" s="425"/>
      <c r="CN372" s="425"/>
      <c r="CO372" s="425"/>
      <c r="CP372" s="425"/>
      <c r="CQ372" s="425"/>
      <c r="CR372" s="425"/>
      <c r="CS372" s="425"/>
      <c r="CT372" s="425"/>
      <c r="CU372" s="425"/>
      <c r="CV372" s="425"/>
      <c r="CW372" s="425"/>
      <c r="CX372" s="425"/>
      <c r="CY372" s="425"/>
      <c r="CZ372" s="425"/>
      <c r="DA372" s="425"/>
      <c r="DB372" s="425"/>
      <c r="DC372" s="425"/>
      <c r="DD372" s="425"/>
      <c r="DE372" s="425"/>
      <c r="DF372" s="425"/>
      <c r="DG372" s="425"/>
      <c r="DH372" s="425"/>
      <c r="DI372" s="425"/>
      <c r="DJ372" s="425"/>
      <c r="DK372" s="425"/>
      <c r="DL372" s="425"/>
      <c r="DM372" s="425"/>
      <c r="DN372" s="425"/>
      <c r="DO372" s="425"/>
      <c r="DP372" s="425"/>
      <c r="DQ372" s="425"/>
      <c r="DR372" s="425"/>
      <c r="DS372" s="425"/>
      <c r="DT372" s="425"/>
      <c r="DU372" s="425"/>
      <c r="DV372" s="425"/>
      <c r="DW372" s="425"/>
      <c r="DX372" s="425"/>
      <c r="DY372" s="425"/>
      <c r="DZ372" s="425"/>
      <c r="EA372" s="425"/>
      <c r="EB372" s="425"/>
      <c r="EC372" s="425"/>
      <c r="ED372" s="425"/>
      <c r="EE372" s="425"/>
      <c r="EF372" s="425"/>
      <c r="EG372" s="425"/>
      <c r="EH372" s="425"/>
      <c r="EI372" s="425"/>
      <c r="EJ372" s="425"/>
      <c r="EK372" s="425"/>
      <c r="EL372" s="425"/>
      <c r="EM372" s="425"/>
      <c r="EN372" s="425"/>
      <c r="EO372" s="425"/>
      <c r="EP372" s="425"/>
      <c r="EQ372" s="425"/>
      <c r="ER372" s="425"/>
      <c r="ES372" s="425"/>
      <c r="ET372" s="425"/>
      <c r="EU372" s="425"/>
      <c r="EV372" s="425"/>
      <c r="EW372" s="425"/>
      <c r="EX372" s="425"/>
      <c r="EY372" s="425"/>
      <c r="EZ372" s="425"/>
      <c r="FA372" s="425"/>
      <c r="FB372" s="425"/>
      <c r="FC372" s="425"/>
      <c r="FD372" s="425"/>
      <c r="FE372" s="425"/>
      <c r="FF372" s="425"/>
      <c r="FG372" s="425"/>
      <c r="FH372" s="425"/>
      <c r="FI372" s="425"/>
      <c r="FJ372" s="425"/>
      <c r="FK372" s="425"/>
      <c r="FL372" s="425"/>
      <c r="FM372" s="425"/>
      <c r="FN372" s="425"/>
      <c r="FO372" s="425"/>
      <c r="FP372" s="425"/>
      <c r="FQ372" s="425"/>
      <c r="FR372" s="425"/>
      <c r="FS372" s="425"/>
      <c r="FT372" s="425"/>
      <c r="FU372" s="425"/>
      <c r="FV372" s="425"/>
      <c r="FW372" s="425"/>
      <c r="FX372" s="425"/>
      <c r="FY372" s="425"/>
      <c r="FZ372" s="425"/>
      <c r="GA372" s="425"/>
      <c r="GB372" s="425"/>
      <c r="GC372" s="425"/>
      <c r="GD372" s="425"/>
      <c r="GE372" s="425"/>
      <c r="GF372" s="425"/>
      <c r="GG372" s="425"/>
      <c r="GH372" s="425"/>
      <c r="GI372" s="425"/>
      <c r="GJ372" s="425"/>
      <c r="GK372" s="425"/>
      <c r="GL372" s="425"/>
      <c r="GM372" s="425"/>
      <c r="GN372" s="425"/>
      <c r="GO372" s="425"/>
      <c r="GP372" s="425"/>
      <c r="GQ372" s="425"/>
      <c r="GR372" s="425"/>
      <c r="GS372" s="425"/>
      <c r="GT372" s="425"/>
      <c r="GU372" s="425"/>
      <c r="GV372" s="425"/>
    </row>
    <row r="373" spans="1:204" s="25" customFormat="1" ht="16" x14ac:dyDescent="0.2">
      <c r="A373" s="245" t="s">
        <v>846</v>
      </c>
      <c r="B373" s="246" t="s">
        <v>847</v>
      </c>
      <c r="C373" s="247" t="s">
        <v>258</v>
      </c>
      <c r="D373" s="247">
        <v>5</v>
      </c>
      <c r="E373" s="247"/>
      <c r="F373" s="247"/>
      <c r="G373" s="247"/>
      <c r="H373" s="247">
        <v>1</v>
      </c>
      <c r="I373" s="247"/>
      <c r="J373" s="247">
        <v>3</v>
      </c>
      <c r="K373" s="247"/>
      <c r="L373" s="247">
        <v>1</v>
      </c>
      <c r="M373" s="247"/>
      <c r="N373" s="247"/>
      <c r="O373" s="247"/>
      <c r="P373" s="247"/>
      <c r="Q373" s="247"/>
      <c r="R373" s="247"/>
      <c r="S373" s="247"/>
      <c r="T373" s="247"/>
      <c r="U373" s="247"/>
      <c r="V373" s="247"/>
      <c r="W373" s="247"/>
      <c r="X373" s="244">
        <v>0</v>
      </c>
      <c r="Y373" s="248"/>
      <c r="Z373" s="248"/>
      <c r="AA373" s="248"/>
      <c r="AB373" s="248"/>
      <c r="AC373" s="248"/>
      <c r="AD373" s="248"/>
      <c r="AE373" s="248"/>
      <c r="AF373" s="248"/>
      <c r="AG373" s="248"/>
      <c r="AH373" s="248"/>
      <c r="AI373" s="248"/>
      <c r="AJ373" s="248"/>
      <c r="AK373" s="248"/>
      <c r="AL373" s="248"/>
      <c r="AM373" s="247"/>
      <c r="AN373" s="247"/>
      <c r="AO373" s="247"/>
      <c r="AP373" s="247"/>
      <c r="AQ373" s="247"/>
      <c r="AR373" s="247"/>
      <c r="AS373" s="247"/>
      <c r="AT373" s="247"/>
      <c r="AU373" s="247"/>
      <c r="AV373" s="247"/>
      <c r="AW373" s="247"/>
      <c r="AX373" s="247"/>
      <c r="AY373" s="247"/>
      <c r="AZ373" s="247"/>
      <c r="BA373" s="247"/>
      <c r="BB373" s="247"/>
      <c r="BC373" s="247"/>
      <c r="BD373" s="249" t="s">
        <v>833</v>
      </c>
      <c r="BE373" s="250"/>
      <c r="BF373" s="422"/>
      <c r="BG373" s="425"/>
      <c r="BH373" s="425"/>
      <c r="BI373" s="425"/>
      <c r="BJ373" s="425"/>
      <c r="BK373" s="425"/>
      <c r="BL373" s="425"/>
      <c r="BM373" s="425"/>
      <c r="BN373" s="425"/>
      <c r="BO373" s="425"/>
      <c r="BP373" s="425"/>
      <c r="BQ373" s="425"/>
      <c r="BR373" s="425"/>
      <c r="BS373" s="425"/>
      <c r="BT373" s="425"/>
      <c r="BU373" s="425"/>
      <c r="BV373" s="425"/>
      <c r="BW373" s="425"/>
      <c r="BX373" s="425"/>
      <c r="BY373" s="425"/>
      <c r="BZ373" s="425"/>
      <c r="CA373" s="425"/>
      <c r="CB373" s="425"/>
      <c r="CC373" s="425"/>
      <c r="CD373" s="425"/>
      <c r="CE373" s="425"/>
      <c r="CF373" s="425"/>
      <c r="CG373" s="425"/>
      <c r="CH373" s="425"/>
      <c r="CI373" s="425"/>
      <c r="CJ373" s="425"/>
      <c r="CK373" s="425"/>
      <c r="CL373" s="425"/>
      <c r="CM373" s="425"/>
      <c r="CN373" s="425"/>
      <c r="CO373" s="425"/>
      <c r="CP373" s="425"/>
      <c r="CQ373" s="425"/>
      <c r="CR373" s="425"/>
      <c r="CS373" s="425"/>
      <c r="CT373" s="425"/>
      <c r="CU373" s="425"/>
      <c r="CV373" s="425"/>
      <c r="CW373" s="425"/>
      <c r="CX373" s="425"/>
      <c r="CY373" s="425"/>
      <c r="CZ373" s="425"/>
      <c r="DA373" s="425"/>
      <c r="DB373" s="425"/>
      <c r="DC373" s="425"/>
      <c r="DD373" s="425"/>
      <c r="DE373" s="425"/>
      <c r="DF373" s="425"/>
      <c r="DG373" s="425"/>
      <c r="DH373" s="425"/>
      <c r="DI373" s="425"/>
      <c r="DJ373" s="425"/>
      <c r="DK373" s="425"/>
      <c r="DL373" s="425"/>
      <c r="DM373" s="425"/>
      <c r="DN373" s="425"/>
      <c r="DO373" s="425"/>
      <c r="DP373" s="425"/>
      <c r="DQ373" s="425"/>
      <c r="DR373" s="425"/>
      <c r="DS373" s="425"/>
      <c r="DT373" s="425"/>
      <c r="DU373" s="425"/>
      <c r="DV373" s="425"/>
      <c r="DW373" s="425"/>
      <c r="DX373" s="425"/>
      <c r="DY373" s="425"/>
      <c r="DZ373" s="425"/>
      <c r="EA373" s="425"/>
      <c r="EB373" s="425"/>
      <c r="EC373" s="425"/>
      <c r="ED373" s="425"/>
      <c r="EE373" s="425"/>
      <c r="EF373" s="425"/>
      <c r="EG373" s="425"/>
      <c r="EH373" s="425"/>
      <c r="EI373" s="425"/>
      <c r="EJ373" s="425"/>
      <c r="EK373" s="425"/>
      <c r="EL373" s="425"/>
      <c r="EM373" s="425"/>
      <c r="EN373" s="425"/>
      <c r="EO373" s="425"/>
      <c r="EP373" s="425"/>
      <c r="EQ373" s="425"/>
      <c r="ER373" s="425"/>
      <c r="ES373" s="425"/>
      <c r="ET373" s="425"/>
      <c r="EU373" s="425"/>
      <c r="EV373" s="425"/>
      <c r="EW373" s="425"/>
      <c r="EX373" s="425"/>
      <c r="EY373" s="425"/>
      <c r="EZ373" s="425"/>
      <c r="FA373" s="425"/>
      <c r="FB373" s="425"/>
      <c r="FC373" s="425"/>
      <c r="FD373" s="425"/>
      <c r="FE373" s="425"/>
      <c r="FF373" s="425"/>
      <c r="FG373" s="425"/>
      <c r="FH373" s="425"/>
      <c r="FI373" s="425"/>
      <c r="FJ373" s="425"/>
      <c r="FK373" s="425"/>
      <c r="FL373" s="425"/>
      <c r="FM373" s="425"/>
      <c r="FN373" s="425"/>
      <c r="FO373" s="425"/>
      <c r="FP373" s="425"/>
      <c r="FQ373" s="425"/>
      <c r="FR373" s="425"/>
      <c r="FS373" s="425"/>
      <c r="FT373" s="425"/>
      <c r="FU373" s="425"/>
      <c r="FV373" s="425"/>
      <c r="FW373" s="425"/>
      <c r="FX373" s="425"/>
      <c r="FY373" s="425"/>
      <c r="FZ373" s="425"/>
      <c r="GA373" s="425"/>
      <c r="GB373" s="425"/>
      <c r="GC373" s="425"/>
      <c r="GD373" s="425"/>
      <c r="GE373" s="425"/>
      <c r="GF373" s="425"/>
      <c r="GG373" s="425"/>
      <c r="GH373" s="425"/>
      <c r="GI373" s="425"/>
      <c r="GJ373" s="425"/>
      <c r="GK373" s="425"/>
      <c r="GL373" s="425"/>
      <c r="GM373" s="425"/>
      <c r="GN373" s="425"/>
      <c r="GO373" s="425"/>
      <c r="GP373" s="425"/>
      <c r="GQ373" s="425"/>
      <c r="GR373" s="425"/>
      <c r="GS373" s="425"/>
      <c r="GT373" s="425"/>
      <c r="GU373" s="425"/>
      <c r="GV373" s="425"/>
    </row>
    <row r="374" spans="1:204" s="66" customFormat="1" ht="16" x14ac:dyDescent="0.2">
      <c r="A374" s="139"/>
      <c r="B374" s="140" t="s">
        <v>491</v>
      </c>
      <c r="C374" s="141" t="s">
        <v>275</v>
      </c>
      <c r="D374" s="142">
        <v>20</v>
      </c>
      <c r="E374" s="142"/>
      <c r="F374" s="142"/>
      <c r="G374" s="142"/>
      <c r="H374" s="142"/>
      <c r="I374" s="142"/>
      <c r="J374" s="142">
        <v>20</v>
      </c>
      <c r="K374" s="142"/>
      <c r="L374" s="142"/>
      <c r="M374" s="142"/>
      <c r="N374" s="142"/>
      <c r="O374" s="142"/>
      <c r="P374" s="142"/>
      <c r="Q374" s="142"/>
      <c r="R374" s="142"/>
      <c r="S374" s="142"/>
      <c r="T374" s="142"/>
      <c r="U374" s="142"/>
      <c r="V374" s="142"/>
      <c r="W374" s="142"/>
      <c r="X374" s="142"/>
      <c r="Y374" s="142"/>
      <c r="Z374" s="142"/>
      <c r="AA374" s="142"/>
      <c r="AB374" s="142"/>
      <c r="AC374" s="142"/>
      <c r="AD374" s="142"/>
      <c r="AE374" s="142"/>
      <c r="AF374" s="142"/>
      <c r="AG374" s="142"/>
      <c r="AH374" s="420"/>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0" t="s">
        <v>492</v>
      </c>
      <c r="BE374" s="143"/>
      <c r="BF374" s="423" t="s">
        <v>493</v>
      </c>
      <c r="BG374" s="426"/>
      <c r="BH374" s="426"/>
      <c r="BI374" s="426"/>
      <c r="BJ374" s="426"/>
      <c r="BK374" s="426"/>
      <c r="BL374" s="426"/>
      <c r="BM374" s="426"/>
      <c r="BN374" s="426"/>
      <c r="BO374" s="426"/>
      <c r="BP374" s="426"/>
      <c r="BQ374" s="426"/>
      <c r="BR374" s="426"/>
      <c r="BS374" s="426"/>
      <c r="BT374" s="426"/>
      <c r="BU374" s="426"/>
      <c r="BV374" s="426"/>
      <c r="BW374" s="426"/>
      <c r="BX374" s="426"/>
      <c r="BY374" s="426"/>
      <c r="BZ374" s="426"/>
      <c r="CA374" s="426"/>
      <c r="CB374" s="426"/>
      <c r="CC374" s="426"/>
      <c r="CD374" s="426"/>
      <c r="CE374" s="426"/>
      <c r="CF374" s="426"/>
      <c r="CG374" s="426"/>
      <c r="CH374" s="426"/>
      <c r="CI374" s="426"/>
      <c r="CJ374" s="426"/>
      <c r="CK374" s="426"/>
      <c r="CL374" s="426"/>
      <c r="CM374" s="426"/>
      <c r="CN374" s="426"/>
      <c r="CO374" s="426"/>
      <c r="CP374" s="426"/>
      <c r="CQ374" s="426"/>
      <c r="CR374" s="426"/>
      <c r="CS374" s="426"/>
      <c r="CT374" s="426"/>
      <c r="CU374" s="426"/>
      <c r="CV374" s="426"/>
      <c r="CW374" s="426"/>
      <c r="CX374" s="426"/>
      <c r="CY374" s="426"/>
      <c r="CZ374" s="426"/>
      <c r="DA374" s="426"/>
      <c r="DB374" s="426"/>
      <c r="DC374" s="426"/>
      <c r="DD374" s="426"/>
      <c r="DE374" s="426"/>
      <c r="DF374" s="426"/>
      <c r="DG374" s="426"/>
      <c r="DH374" s="426"/>
      <c r="DI374" s="426"/>
      <c r="DJ374" s="426"/>
      <c r="DK374" s="426"/>
      <c r="DL374" s="426"/>
      <c r="DM374" s="426"/>
      <c r="DN374" s="426"/>
      <c r="DO374" s="426"/>
      <c r="DP374" s="426"/>
      <c r="DQ374" s="426"/>
      <c r="DR374" s="426"/>
      <c r="DS374" s="426"/>
      <c r="DT374" s="426"/>
      <c r="DU374" s="426"/>
      <c r="DV374" s="426"/>
      <c r="DW374" s="426"/>
      <c r="DX374" s="426"/>
      <c r="DY374" s="426"/>
      <c r="DZ374" s="426"/>
      <c r="EA374" s="426"/>
      <c r="EB374" s="426"/>
      <c r="EC374" s="426"/>
      <c r="ED374" s="426"/>
      <c r="EE374" s="426"/>
      <c r="EF374" s="426"/>
      <c r="EG374" s="426"/>
      <c r="EH374" s="426"/>
      <c r="EI374" s="426"/>
      <c r="EJ374" s="426"/>
      <c r="EK374" s="426"/>
      <c r="EL374" s="426"/>
      <c r="EM374" s="426"/>
      <c r="EN374" s="426"/>
      <c r="EO374" s="426"/>
      <c r="EP374" s="426"/>
      <c r="EQ374" s="426"/>
      <c r="ER374" s="426"/>
      <c r="ES374" s="426"/>
      <c r="ET374" s="426"/>
      <c r="EU374" s="426"/>
      <c r="EV374" s="426"/>
      <c r="EW374" s="426"/>
      <c r="EX374" s="426"/>
      <c r="EY374" s="426"/>
      <c r="EZ374" s="426"/>
      <c r="FA374" s="426"/>
      <c r="FB374" s="426"/>
      <c r="FC374" s="426"/>
      <c r="FD374" s="426"/>
      <c r="FE374" s="426"/>
      <c r="FF374" s="426"/>
      <c r="FG374" s="426"/>
      <c r="FH374" s="426"/>
      <c r="FI374" s="426"/>
      <c r="FJ374" s="426"/>
      <c r="FK374" s="426"/>
      <c r="FL374" s="426"/>
      <c r="FM374" s="426"/>
      <c r="FN374" s="426"/>
      <c r="FO374" s="426"/>
      <c r="FP374" s="426"/>
      <c r="FQ374" s="426"/>
      <c r="FR374" s="426"/>
      <c r="FS374" s="426"/>
      <c r="FT374" s="426"/>
      <c r="FU374" s="426"/>
      <c r="FV374" s="426"/>
      <c r="FW374" s="426"/>
      <c r="FX374" s="426"/>
      <c r="FY374" s="426"/>
      <c r="FZ374" s="426"/>
      <c r="GA374" s="426"/>
      <c r="GB374" s="426"/>
      <c r="GC374" s="426"/>
      <c r="GD374" s="426"/>
      <c r="GE374" s="426"/>
      <c r="GF374" s="426"/>
      <c r="GG374" s="426"/>
      <c r="GH374" s="426"/>
      <c r="GI374" s="426"/>
      <c r="GJ374" s="426"/>
      <c r="GK374" s="426"/>
      <c r="GL374" s="426"/>
      <c r="GM374" s="426"/>
      <c r="GN374" s="426"/>
      <c r="GO374" s="426"/>
      <c r="GP374" s="426"/>
      <c r="GQ374" s="426"/>
      <c r="GR374" s="426"/>
      <c r="GS374" s="426"/>
      <c r="GT374" s="426"/>
      <c r="GU374" s="426"/>
      <c r="GV374" s="426"/>
    </row>
    <row r="375" spans="1:204" s="66" customFormat="1" ht="16" x14ac:dyDescent="0.2">
      <c r="A375"/>
      <c r="B375"/>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c r="EF375"/>
      <c r="EG375"/>
      <c r="EH375"/>
      <c r="EI375"/>
      <c r="EJ375"/>
      <c r="EK375"/>
      <c r="EL375"/>
      <c r="EM375"/>
      <c r="EN375"/>
      <c r="EO375"/>
      <c r="EP375"/>
      <c r="EQ375"/>
      <c r="ER375"/>
      <c r="ES375"/>
      <c r="ET375"/>
      <c r="EU375"/>
      <c r="EV375"/>
      <c r="EW375"/>
      <c r="EX375"/>
      <c r="EY375"/>
      <c r="EZ375"/>
      <c r="FA375"/>
      <c r="FB375"/>
      <c r="FC375"/>
      <c r="FD375"/>
      <c r="FE375"/>
      <c r="FF375"/>
      <c r="FG375"/>
      <c r="FH375"/>
      <c r="FI375"/>
      <c r="FJ375"/>
      <c r="FK375"/>
      <c r="FL375"/>
      <c r="FM375"/>
      <c r="FN375"/>
      <c r="FO375"/>
      <c r="FP375"/>
      <c r="FQ375"/>
      <c r="FR375"/>
      <c r="FS375"/>
      <c r="FT375"/>
      <c r="FU375"/>
      <c r="FV375"/>
      <c r="FW375"/>
      <c r="FX375"/>
      <c r="FY375"/>
      <c r="FZ375"/>
      <c r="GA375"/>
      <c r="GB375"/>
      <c r="GC375"/>
      <c r="GD375"/>
      <c r="GE375"/>
      <c r="GF375"/>
      <c r="GG375"/>
      <c r="GH375"/>
      <c r="GI375"/>
      <c r="GJ375"/>
      <c r="GK375"/>
      <c r="GL375"/>
      <c r="GM375"/>
      <c r="GN375"/>
      <c r="GO375"/>
      <c r="GP375"/>
      <c r="GQ375"/>
      <c r="GR375"/>
      <c r="GS375"/>
      <c r="GT375"/>
      <c r="GU375"/>
      <c r="GV375"/>
    </row>
    <row r="376" spans="1:204" s="220" customFormat="1" ht="16" x14ac:dyDescent="0.2">
      <c r="A376"/>
      <c r="B376"/>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c r="EZ376"/>
      <c r="FA376"/>
      <c r="FB376"/>
      <c r="FC376"/>
      <c r="FD376"/>
      <c r="FE376"/>
      <c r="FF376"/>
      <c r="FG376"/>
      <c r="FH376"/>
      <c r="FI376"/>
      <c r="FJ376"/>
      <c r="FK376"/>
      <c r="FL376"/>
      <c r="FM376"/>
      <c r="FN376"/>
      <c r="FO376"/>
      <c r="FP376"/>
      <c r="FQ376"/>
      <c r="FR376"/>
      <c r="FS376"/>
      <c r="FT376"/>
      <c r="FU376"/>
      <c r="FV376"/>
      <c r="FW376"/>
      <c r="FX376"/>
      <c r="FY376"/>
      <c r="FZ376"/>
      <c r="GA376"/>
      <c r="GB376"/>
      <c r="GC376"/>
      <c r="GD376"/>
      <c r="GE376"/>
      <c r="GF376"/>
      <c r="GG376"/>
      <c r="GH376"/>
      <c r="GI376"/>
      <c r="GJ376"/>
      <c r="GK376"/>
      <c r="GL376"/>
      <c r="GM376"/>
      <c r="GN376"/>
      <c r="GO376"/>
      <c r="GP376"/>
      <c r="GQ376"/>
      <c r="GR376"/>
      <c r="GS376"/>
      <c r="GT376"/>
      <c r="GU376"/>
      <c r="GV376"/>
    </row>
    <row r="377" spans="1:204" s="220" customFormat="1" ht="16" x14ac:dyDescent="0.2">
      <c r="A377"/>
      <c r="B377"/>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c r="EF377"/>
      <c r="EG377"/>
      <c r="EH377"/>
      <c r="EI377"/>
      <c r="EJ377"/>
      <c r="EK377"/>
      <c r="EL377"/>
      <c r="EM377"/>
      <c r="EN377"/>
      <c r="EO377"/>
      <c r="EP377"/>
      <c r="EQ377"/>
      <c r="ER377"/>
      <c r="ES377"/>
      <c r="ET377"/>
      <c r="EU377"/>
      <c r="EV377"/>
      <c r="EW377"/>
      <c r="EX377"/>
      <c r="EY377"/>
      <c r="EZ377"/>
      <c r="FA377"/>
      <c r="FB377"/>
      <c r="FC377"/>
      <c r="FD377"/>
      <c r="FE377"/>
      <c r="FF377"/>
      <c r="FG377"/>
      <c r="FH377"/>
      <c r="FI377"/>
      <c r="FJ377"/>
      <c r="FK377"/>
      <c r="FL377"/>
      <c r="FM377"/>
      <c r="FN377"/>
      <c r="FO377"/>
      <c r="FP377"/>
      <c r="FQ377"/>
      <c r="FR377"/>
      <c r="FS377"/>
      <c r="FT377"/>
      <c r="FU377"/>
      <c r="FV377"/>
      <c r="FW377"/>
      <c r="FX377"/>
      <c r="FY377"/>
      <c r="FZ377"/>
      <c r="GA377"/>
      <c r="GB377"/>
      <c r="GC377"/>
      <c r="GD377"/>
      <c r="GE377"/>
      <c r="GF377"/>
      <c r="GG377"/>
      <c r="GH377"/>
      <c r="GI377"/>
      <c r="GJ377"/>
      <c r="GK377"/>
      <c r="GL377"/>
      <c r="GM377"/>
      <c r="GN377"/>
      <c r="GO377"/>
      <c r="GP377"/>
      <c r="GQ377"/>
      <c r="GR377"/>
      <c r="GS377"/>
      <c r="GT377"/>
      <c r="GU377"/>
      <c r="GV377"/>
    </row>
    <row r="378" spans="1:204" s="243" customFormat="1" ht="16" x14ac:dyDescent="0.2">
      <c r="A378"/>
      <c r="B378"/>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c r="EF378"/>
      <c r="EG378"/>
      <c r="EH378"/>
      <c r="EI378"/>
      <c r="EJ378"/>
      <c r="EK378"/>
      <c r="EL378"/>
      <c r="EM378"/>
      <c r="EN378"/>
      <c r="EO378"/>
      <c r="EP378"/>
      <c r="EQ378"/>
      <c r="ER378"/>
      <c r="ES378"/>
      <c r="ET378"/>
      <c r="EU378"/>
      <c r="EV378"/>
      <c r="EW378"/>
      <c r="EX378"/>
      <c r="EY378"/>
      <c r="EZ378"/>
      <c r="FA378"/>
      <c r="FB378"/>
      <c r="FC378"/>
      <c r="FD378"/>
      <c r="FE378"/>
      <c r="FF378"/>
      <c r="FG378"/>
      <c r="FH378"/>
      <c r="FI378"/>
      <c r="FJ378"/>
      <c r="FK378"/>
      <c r="FL378"/>
      <c r="FM378"/>
      <c r="FN378"/>
      <c r="FO378"/>
      <c r="FP378"/>
      <c r="FQ378"/>
      <c r="FR378"/>
      <c r="FS378"/>
      <c r="FT378"/>
      <c r="FU378"/>
      <c r="FV378"/>
      <c r="FW378"/>
      <c r="FX378"/>
      <c r="FY378"/>
      <c r="FZ378"/>
      <c r="GA378"/>
      <c r="GB378"/>
      <c r="GC378"/>
      <c r="GD378"/>
      <c r="GE378"/>
      <c r="GF378"/>
      <c r="GG378"/>
      <c r="GH378"/>
      <c r="GI378"/>
      <c r="GJ378"/>
      <c r="GK378"/>
      <c r="GL378"/>
      <c r="GM378"/>
      <c r="GN378"/>
      <c r="GO378"/>
      <c r="GP378"/>
      <c r="GQ378"/>
      <c r="GR378"/>
      <c r="GS378"/>
      <c r="GT378"/>
      <c r="GU378"/>
      <c r="GV378"/>
    </row>
    <row r="379" spans="1:204" s="243" customFormat="1" ht="16" x14ac:dyDescent="0.2">
      <c r="A379"/>
      <c r="B379"/>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c r="DD379"/>
      <c r="DE379"/>
      <c r="DF379"/>
      <c r="DG379"/>
      <c r="DH379"/>
      <c r="DI379"/>
      <c r="DJ379"/>
      <c r="DK379"/>
      <c r="DL379"/>
      <c r="DM379"/>
      <c r="DN379"/>
      <c r="DO379"/>
      <c r="DP379"/>
      <c r="DQ379"/>
      <c r="DR379"/>
      <c r="DS379"/>
      <c r="DT379"/>
      <c r="DU379"/>
      <c r="DV379"/>
      <c r="DW379"/>
      <c r="DX379"/>
      <c r="DY379"/>
      <c r="DZ379"/>
      <c r="EA379"/>
      <c r="EB379"/>
      <c r="EC379"/>
      <c r="ED379"/>
      <c r="EE379"/>
      <c r="EF379"/>
      <c r="EG379"/>
      <c r="EH379"/>
      <c r="EI379"/>
      <c r="EJ379"/>
      <c r="EK379"/>
      <c r="EL379"/>
      <c r="EM379"/>
      <c r="EN379"/>
      <c r="EO379"/>
      <c r="EP379"/>
      <c r="EQ379"/>
      <c r="ER379"/>
      <c r="ES379"/>
      <c r="ET379"/>
      <c r="EU379"/>
      <c r="EV379"/>
      <c r="EW379"/>
      <c r="EX379"/>
      <c r="EY379"/>
      <c r="EZ379"/>
      <c r="FA379"/>
      <c r="FB379"/>
      <c r="FC379"/>
      <c r="FD379"/>
      <c r="FE379"/>
      <c r="FF379"/>
      <c r="FG379"/>
      <c r="FH379"/>
      <c r="FI379"/>
      <c r="FJ379"/>
      <c r="FK379"/>
      <c r="FL379"/>
      <c r="FM379"/>
      <c r="FN379"/>
      <c r="FO379"/>
      <c r="FP379"/>
      <c r="FQ379"/>
      <c r="FR379"/>
      <c r="FS379"/>
      <c r="FT379"/>
      <c r="FU379"/>
      <c r="FV379"/>
      <c r="FW379"/>
      <c r="FX379"/>
      <c r="FY379"/>
      <c r="FZ379"/>
      <c r="GA379"/>
      <c r="GB379"/>
      <c r="GC379"/>
      <c r="GD379"/>
      <c r="GE379"/>
      <c r="GF379"/>
      <c r="GG379"/>
      <c r="GH379"/>
      <c r="GI379"/>
      <c r="GJ379"/>
      <c r="GK379"/>
      <c r="GL379"/>
      <c r="GM379"/>
      <c r="GN379"/>
      <c r="GO379"/>
      <c r="GP379"/>
      <c r="GQ379"/>
      <c r="GR379"/>
      <c r="GS379"/>
      <c r="GT379"/>
      <c r="GU379"/>
      <c r="GV379"/>
    </row>
    <row r="380" spans="1:204" s="243" customFormat="1" ht="16" x14ac:dyDescent="0.2">
      <c r="A380"/>
      <c r="B380"/>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c r="FP380"/>
      <c r="FQ380"/>
      <c r="FR380"/>
      <c r="FS380"/>
      <c r="FT380"/>
      <c r="FU380"/>
      <c r="FV380"/>
      <c r="FW380"/>
      <c r="FX380"/>
      <c r="FY380"/>
      <c r="FZ380"/>
      <c r="GA380"/>
      <c r="GB380"/>
      <c r="GC380"/>
      <c r="GD380"/>
      <c r="GE380"/>
      <c r="GF380"/>
      <c r="GG380"/>
      <c r="GH380"/>
      <c r="GI380"/>
      <c r="GJ380"/>
      <c r="GK380"/>
      <c r="GL380"/>
      <c r="GM380"/>
      <c r="GN380"/>
      <c r="GO380"/>
      <c r="GP380"/>
      <c r="GQ380"/>
      <c r="GR380"/>
      <c r="GS380"/>
      <c r="GT380"/>
      <c r="GU380"/>
      <c r="GV380"/>
    </row>
    <row r="381" spans="1:204" s="319" customFormat="1" ht="16" x14ac:dyDescent="0.2">
      <c r="A381"/>
      <c r="B381"/>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c r="EF381"/>
      <c r="EG381"/>
      <c r="EH381"/>
      <c r="EI381"/>
      <c r="EJ381"/>
      <c r="EK381"/>
      <c r="EL381"/>
      <c r="EM381"/>
      <c r="EN381"/>
      <c r="EO381"/>
      <c r="EP381"/>
      <c r="EQ381"/>
      <c r="ER381"/>
      <c r="ES381"/>
      <c r="ET381"/>
      <c r="EU381"/>
      <c r="EV381"/>
      <c r="EW381"/>
      <c r="EX381"/>
      <c r="EY381"/>
      <c r="EZ381"/>
      <c r="FA381"/>
      <c r="FB381"/>
      <c r="FC381"/>
      <c r="FD381"/>
      <c r="FE381"/>
      <c r="FF381"/>
      <c r="FG381"/>
      <c r="FH381"/>
      <c r="FI381"/>
      <c r="FJ381"/>
      <c r="FK381"/>
      <c r="FL381"/>
      <c r="FM381"/>
      <c r="FN381"/>
      <c r="FO381"/>
      <c r="FP381"/>
      <c r="FQ381"/>
      <c r="FR381"/>
      <c r="FS381"/>
      <c r="FT381"/>
      <c r="FU381"/>
      <c r="FV381"/>
      <c r="FW381"/>
      <c r="FX381"/>
      <c r="FY381"/>
      <c r="FZ381"/>
      <c r="GA381"/>
      <c r="GB381"/>
      <c r="GC381"/>
      <c r="GD381"/>
      <c r="GE381"/>
      <c r="GF381"/>
      <c r="GG381"/>
      <c r="GH381"/>
      <c r="GI381"/>
      <c r="GJ381"/>
      <c r="GK381"/>
      <c r="GL381"/>
      <c r="GM381"/>
      <c r="GN381"/>
      <c r="GO381"/>
      <c r="GP381"/>
      <c r="GQ381"/>
      <c r="GR381"/>
      <c r="GS381"/>
      <c r="GT381"/>
      <c r="GU381"/>
      <c r="GV381"/>
    </row>
    <row r="382" spans="1:204" s="146" customFormat="1" ht="16" x14ac:dyDescent="0.2">
      <c r="A382"/>
      <c r="B382"/>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c r="EZ382"/>
      <c r="FA382"/>
      <c r="FB382"/>
      <c r="FC382"/>
      <c r="FD382"/>
      <c r="FE382"/>
      <c r="FF382"/>
      <c r="FG382"/>
      <c r="FH382"/>
      <c r="FI382"/>
      <c r="FJ382"/>
      <c r="FK382"/>
      <c r="FL382"/>
      <c r="FM382"/>
      <c r="FN382"/>
      <c r="FO382"/>
      <c r="FP382"/>
      <c r="FQ382"/>
      <c r="FR382"/>
      <c r="FS382"/>
      <c r="FT382"/>
      <c r="FU382"/>
      <c r="FV382"/>
      <c r="FW382"/>
      <c r="FX382"/>
      <c r="FY382"/>
      <c r="FZ382"/>
      <c r="GA382"/>
      <c r="GB382"/>
      <c r="GC382"/>
      <c r="GD382"/>
      <c r="GE382"/>
      <c r="GF382"/>
      <c r="GG382"/>
      <c r="GH382"/>
      <c r="GI382"/>
      <c r="GJ382"/>
      <c r="GK382"/>
      <c r="GL382"/>
      <c r="GM382"/>
      <c r="GN382"/>
      <c r="GO382"/>
      <c r="GP382"/>
      <c r="GQ382"/>
      <c r="GR382"/>
      <c r="GS382"/>
      <c r="GT382"/>
      <c r="GU382"/>
      <c r="GV382"/>
    </row>
    <row r="383" spans="1:204" s="176" customFormat="1" ht="16" x14ac:dyDescent="0.2">
      <c r="A383"/>
      <c r="B383"/>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c r="EZ383"/>
      <c r="FA383"/>
      <c r="FB383"/>
      <c r="FC383"/>
      <c r="FD383"/>
      <c r="FE383"/>
      <c r="FF383"/>
      <c r="FG383"/>
      <c r="FH383"/>
      <c r="FI383"/>
      <c r="FJ383"/>
      <c r="FK383"/>
      <c r="FL383"/>
      <c r="FM383"/>
      <c r="FN383"/>
      <c r="FO383"/>
      <c r="FP383"/>
      <c r="FQ383"/>
      <c r="FR383"/>
      <c r="FS383"/>
      <c r="FT383"/>
      <c r="FU383"/>
      <c r="FV383"/>
      <c r="FW383"/>
      <c r="FX383"/>
      <c r="FY383"/>
      <c r="FZ383"/>
      <c r="GA383"/>
      <c r="GB383"/>
      <c r="GC383"/>
      <c r="GD383"/>
      <c r="GE383"/>
      <c r="GF383"/>
      <c r="GG383"/>
      <c r="GH383"/>
      <c r="GI383"/>
      <c r="GJ383"/>
      <c r="GK383"/>
      <c r="GL383"/>
      <c r="GM383"/>
      <c r="GN383"/>
      <c r="GO383"/>
      <c r="GP383"/>
      <c r="GQ383"/>
      <c r="GR383"/>
      <c r="GS383"/>
      <c r="GT383"/>
      <c r="GU383"/>
      <c r="GV383"/>
    </row>
  </sheetData>
  <phoneticPr fontId="34" type="noConversion"/>
  <dataValidations count="8">
    <dataValidation type="list" allowBlank="1" showInputMessage="1" showErrorMessage="1" sqref="C372:C374 C3:C145">
      <formula1>madat</formula1>
    </dataValidation>
    <dataValidation type="list" allowBlank="1" showInputMessage="1" showErrorMessage="1" errorTitle="Lỗi nhập liệu" error="Ký hiệu phân khu chức năng chưa đúng" sqref="BG238:BG239">
      <formula1>PKCN</formula1>
    </dataValidation>
    <dataValidation type="list" allowBlank="1" showInputMessage="1" showErrorMessage="1" sqref="BH238:BH239">
      <formula1>CNC_KT_DT</formula1>
    </dataValidation>
    <dataValidation type="list" allowBlank="1" showInputMessage="1" showErrorMessage="1" sqref="BD41:BD46 BD372:BD373 BD16 BD12:BD13 BD3:BD10 BD19:BD39">
      <formula1>maxa</formula1>
    </dataValidation>
    <dataValidation allowBlank="1" showInputMessage="1" showErrorMessage="1" errorTitle="Lỗi nhập liệu" error="Tên xã, phường, thị trấn phải có thực tại đơn vị cấp huyện đang điều tra!" sqref="BD233"/>
    <dataValidation type="list" allowBlank="1" showInputMessage="1" showErrorMessage="1" errorTitle="Lỗi nhập liệu" error="Không thể chu chuyển mã đất của bạn" sqref="C146:D158">
      <formula1>madat</formula1>
    </dataValidation>
    <dataValidation type="decimal" allowBlank="1" showInputMessage="1" showErrorMessage="1" errorTitle="Lỗi nhập liệu" error="Diện tích đất phải là số thực và không âm" sqref="E147:W158 Y147:BC158">
      <formula1>0</formula1>
      <formula2>1000000000</formula2>
    </dataValidation>
    <dataValidation type="list" allowBlank="1" showInputMessage="1" showErrorMessage="1" errorTitle="Lỗi nhập liệu" error="Tên xã, phường, thị trấn phải có thực tại đơn vị cấp huyện đang điều tra!" sqref="BD146:BD158">
      <formula1>listxa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QTRCH+BADON+BTR+MH+TH+QN+LT+DH</vt:lpstr>
      <vt:lpstr>TONG</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Hoang Tu Quoc Hung</cp:lastModifiedBy>
  <cp:lastPrinted>2016-11-29T07:17:08Z</cp:lastPrinted>
  <dcterms:created xsi:type="dcterms:W3CDTF">2016-10-31T01:07:24Z</dcterms:created>
  <dcterms:modified xsi:type="dcterms:W3CDTF">2016-12-02T13:51:38Z</dcterms:modified>
</cp:coreProperties>
</file>