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DELL\Desktop\tài lieu kỳ hop 18\"/>
    </mc:Choice>
  </mc:AlternateContent>
  <xr:revisionPtr revIDLastSave="0" documentId="8_{B07C2235-AAEF-44DC-A7B2-035AAD538F15}" xr6:coauthVersionLast="47" xr6:coauthVersionMax="47" xr10:uidLastSave="{00000000-0000-0000-0000-000000000000}"/>
  <bookViews>
    <workbookView xWindow="-120" yWindow="-120" windowWidth="24240" windowHeight="13020" activeTab="1" xr2:uid="{00000000-000D-0000-FFFF-FFFF00000000}"/>
  </bookViews>
  <sheets>
    <sheet name="NQ 2021 - 2025" sheetId="14" r:id="rId1"/>
    <sheet name="TTr 2021 - 2025" sheetId="18" r:id="rId2"/>
  </sheets>
  <definedNames>
    <definedName name="_xlnm.Print_Titles" localSheetId="0">'NQ 2021 - 2025'!$5:$6</definedName>
    <definedName name="_xlnm.Print_Titles" localSheetId="1">'TTr 2021 - 2025'!$5:$6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8" l="1"/>
  <c r="J16" i="18"/>
  <c r="L16" i="18" s="1"/>
  <c r="J15" i="18"/>
  <c r="L15" i="18" s="1"/>
  <c r="J14" i="18"/>
  <c r="L14" i="18" s="1"/>
  <c r="K13" i="18"/>
  <c r="K12" i="18" s="1"/>
  <c r="I13" i="18"/>
  <c r="I12" i="18" s="1"/>
  <c r="H13" i="18"/>
  <c r="H12" i="18" s="1"/>
  <c r="G13" i="18"/>
  <c r="G12" i="18" s="1"/>
  <c r="F13" i="18"/>
  <c r="F12" i="18" s="1"/>
  <c r="J11" i="18"/>
  <c r="L11" i="18" s="1"/>
  <c r="L10" i="18"/>
  <c r="K9" i="18"/>
  <c r="K8" i="18" s="1"/>
  <c r="I9" i="18"/>
  <c r="I8" i="18" s="1"/>
  <c r="H9" i="18"/>
  <c r="H8" i="18" s="1"/>
  <c r="H7" i="18" s="1"/>
  <c r="G9" i="18"/>
  <c r="G8" i="18" s="1"/>
  <c r="F9" i="18"/>
  <c r="F8" i="18" s="1"/>
  <c r="G13" i="14"/>
  <c r="G12" i="14" s="1"/>
  <c r="H13" i="14"/>
  <c r="H12" i="14" s="1"/>
  <c r="I13" i="14"/>
  <c r="I12" i="14" s="1"/>
  <c r="K13" i="14"/>
  <c r="K12" i="14" s="1"/>
  <c r="F13" i="14"/>
  <c r="F12" i="14" s="1"/>
  <c r="H8" i="14"/>
  <c r="G9" i="14"/>
  <c r="G8" i="14" s="1"/>
  <c r="H9" i="14"/>
  <c r="I9" i="14"/>
  <c r="I8" i="14" s="1"/>
  <c r="K9" i="14"/>
  <c r="K8" i="14" s="1"/>
  <c r="K7" i="14" s="1"/>
  <c r="F9" i="14"/>
  <c r="F8" i="14" s="1"/>
  <c r="G7" i="14" l="1"/>
  <c r="H7" i="14"/>
  <c r="G7" i="18"/>
  <c r="F7" i="14"/>
  <c r="I7" i="14"/>
  <c r="K7" i="18"/>
  <c r="J9" i="18"/>
  <c r="J8" i="18" s="1"/>
  <c r="L9" i="18"/>
  <c r="L8" i="18" s="1"/>
  <c r="I7" i="18"/>
  <c r="F7" i="18"/>
  <c r="L13" i="18"/>
  <c r="L12" i="18" s="1"/>
  <c r="J13" i="18"/>
  <c r="J12" i="18" s="1"/>
  <c r="L10" i="14"/>
  <c r="J7" i="18" l="1"/>
  <c r="L7" i="18"/>
  <c r="L17" i="14"/>
  <c r="J16" i="14"/>
  <c r="L16" i="14" s="1"/>
  <c r="J15" i="14"/>
  <c r="J14" i="14"/>
  <c r="L14" i="14" l="1"/>
  <c r="J13" i="14"/>
  <c r="J12" i="14" s="1"/>
  <c r="L15" i="14"/>
  <c r="J11" i="14"/>
  <c r="J9" i="14" s="1"/>
  <c r="J8" i="14" s="1"/>
  <c r="J7" i="14" l="1"/>
  <c r="L13" i="14"/>
  <c r="L12" i="14" s="1"/>
  <c r="L11" i="14"/>
  <c r="L9" i="14" s="1"/>
  <c r="L8" i="14" s="1"/>
  <c r="L7" i="14" l="1"/>
</calcChain>
</file>

<file path=xl/sharedStrings.xml><?xml version="1.0" encoding="utf-8"?>
<sst xmlns="http://schemas.openxmlformats.org/spreadsheetml/2006/main" count="122" uniqueCount="51">
  <si>
    <t>TT</t>
  </si>
  <si>
    <t>UBND huyện Lệ Thủy</t>
  </si>
  <si>
    <t>Đơn vị thực hiện</t>
  </si>
  <si>
    <t>Điều chỉnh</t>
  </si>
  <si>
    <t>Tăng</t>
  </si>
  <si>
    <t>Giảm</t>
  </si>
  <si>
    <t>PHỤ LỤC</t>
  </si>
  <si>
    <t>Tu bổ, tôn tạo Di tích quốc gia đặc biệt Cổng trời, xã Dân Hóa, huyện Minh Hóa</t>
  </si>
  <si>
    <t>Bảo tàng Tổng hợp tỉnh Quảng Bình</t>
  </si>
  <si>
    <t xml:space="preserve">(Kèm theo Nghị quyết số       /NQ-HĐND ngày       /   /2024 của Hội đồng nhân dân tỉnh) </t>
  </si>
  <si>
    <t>Tổng cộng</t>
  </si>
  <si>
    <t>Điều chỉnh kế hoạch vốn đầu tư phát triển năm 2024 và kéo dài thời gian bố trí vốn dự án thuộc Chương trình mục tiêu quốc gia
phát triển kinh tế - xã hội vùng đồng bào dân tộc thiểu số và miền núi tỉnh Quảng Bình</t>
  </si>
  <si>
    <t>Địa điểm đầu tư</t>
  </si>
  <si>
    <t>Thời gian bố trí vốn</t>
  </si>
  <si>
    <t>Đã phê duyệt</t>
  </si>
  <si>
    <t>Kế hoạch 2021 - 2025</t>
  </si>
  <si>
    <t>Tổng số vốn bố trí đến nay</t>
  </si>
  <si>
    <t>Tổng số</t>
  </si>
  <si>
    <t>Năm 2024</t>
  </si>
  <si>
    <t>Xã Dân Hóa, huyện Minh Hóa</t>
  </si>
  <si>
    <t>Tu bổ, tôn tạo Di tích quốc gia thuộc hệ thống di tích đường Trường Sơn</t>
  </si>
  <si>
    <t>Huyện Minh Hoá, huyện Lệ Thuỷ</t>
  </si>
  <si>
    <t>Nước sinh hoạt tập trung bản Mới, bản Xà Khía, bản Tăng Ký</t>
  </si>
  <si>
    <t>Xã Lâm Thủy, huyện Lệ Thủy</t>
  </si>
  <si>
    <t>Nước sinh hoạt tập trung bản Thượng Sơn, thôn Liên Xuân, bản Đá Chát</t>
  </si>
  <si>
    <t>Xã Trường Sơn, huyện Quảng Ninh</t>
  </si>
  <si>
    <t>Công trình nước sinh hoạt tập trung Bản 39</t>
  </si>
  <si>
    <t>Xã Tân Trạch, huyện Bố Trạch</t>
  </si>
  <si>
    <t>Nước sinh hoạt tập trung thôn Thuận Hóa và Đặng Hóa</t>
  </si>
  <si>
    <t xml:space="preserve">Xã Hóa Sơn, huyện Minh Hóa </t>
  </si>
  <si>
    <t>2022-2023</t>
  </si>
  <si>
    <t>UBND huyện Quảng Ninh</t>
  </si>
  <si>
    <t>UBND huyện Bố Trạch</t>
  </si>
  <si>
    <t>UBND huyện Minh Hóa</t>
  </si>
  <si>
    <t>2024-2025</t>
  </si>
  <si>
    <t>2022-2024</t>
  </si>
  <si>
    <t>Đơn vị tính: triệu đồng</t>
  </si>
  <si>
    <t>Điều chỉnh KH vốn năm 2024</t>
  </si>
  <si>
    <t>Ghi chú</t>
  </si>
  <si>
    <t>Đã quyết toán</t>
  </si>
  <si>
    <t>I</t>
  </si>
  <si>
    <t>II</t>
  </si>
  <si>
    <t>Tên dự án/Nội dung</t>
  </si>
  <si>
    <t>Hỗ trợ tu bổ, tôn tạo cho mỗi di tích quốc gia đặc biệt, di tích quốc gia có giá trị tiêu biểu của các dân tộc thiểu số</t>
  </si>
  <si>
    <t>Dự án 6: Bảo tồn, phát huy giá trị văn hóa truyền thống tốt đẹp của các dân tộc thiểu số gắn với phát triển du lịch tại Nghị quyết số 154/NQ-HĐND ngày 08/12/2023 của HĐND tỉnh</t>
  </si>
  <si>
    <t>Dự án 1: Giải quyết tình trạng thiếu đất ở, nhà ở, đất sản xuất, nước sinh hoạt tại Nghị quyết số 85/NQ-HĐND ngày 09/9/2022 của HĐND tỉnh</t>
  </si>
  <si>
    <t>Đầu tư công trình nước sinh hoạt tập trung</t>
  </si>
  <si>
    <t>KH vốn năm 2024 sau điều chỉnh</t>
  </si>
  <si>
    <t>c</t>
  </si>
  <si>
    <t>b</t>
  </si>
  <si>
    <t xml:space="preserve">(Kèm theo Tờ trình số  1907 /TTr-UBND ngày  15/ 10/2024 của Ủy ban nhân dân tỉnh)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</si>
</sst>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5">
    <font>
      <sz val="12"/>
      <color theme="1"/>
      <name val="Times New Roman"/>
      <family val="2"/>
    </font>
    <font>
      <sz val="11"/>
      <color theme="1"/>
      <name val="Calibri"/>
      <family val="2"/>
      <scheme val="minor"/>
    </font>
    <font>
      <sz val="11"/>
      <color theme="1"/>
      <name val="Calibri"/>
      <family val="2"/>
      <scheme val="minor"/>
    </font>
    <font>
      <sz val="11"/>
      <name val="Times New Roman"/>
      <family val="1"/>
    </font>
    <font>
      <i/>
      <sz val="11"/>
      <name val="Times New Roman"/>
      <family val="1"/>
    </font>
    <font>
      <b/>
      <sz val="11"/>
      <name val="Times New Roman"/>
      <family val="1"/>
    </font>
    <font>
      <sz val="11"/>
      <color indexed="8"/>
      <name val="Calibri"/>
      <family val="2"/>
    </font>
    <font>
      <sz val="10"/>
      <name val="Arial"/>
      <family val="2"/>
    </font>
    <font>
      <sz val="12"/>
      <name val="Times New Roman"/>
      <family val="1"/>
    </font>
    <font>
      <sz val="12"/>
      <name val="VNtimes new roman"/>
      <family val="2"/>
    </font>
    <font>
      <sz val="11"/>
      <color theme="1"/>
      <name val="Calibri"/>
      <family val="2"/>
      <charset val="163"/>
      <scheme val="minor"/>
    </font>
    <font>
      <sz val="12"/>
      <color theme="1"/>
      <name val="Times New Roman"/>
      <family val="2"/>
      <charset val="163"/>
    </font>
    <font>
      <sz val="12"/>
      <color theme="1"/>
      <name val="Times New Roman"/>
      <family val="1"/>
    </font>
    <font>
      <b/>
      <sz val="12"/>
      <name val="Times New Roman"/>
      <family val="1"/>
    </font>
    <font>
      <i/>
      <sz val="12.5"/>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43" fontId="2" fillId="0" borderId="0" applyFont="0" applyFill="0" applyBorder="0" applyAlignment="0" applyProtection="0"/>
    <xf numFmtId="0" fontId="9" fillId="0" borderId="0"/>
    <xf numFmtId="164" fontId="6" fillId="0" borderId="0" applyFont="0" applyFill="0" applyBorder="0" applyAlignment="0" applyProtection="0"/>
    <xf numFmtId="0" fontId="7" fillId="0" borderId="0"/>
    <xf numFmtId="0" fontId="10" fillId="0" borderId="0"/>
    <xf numFmtId="0" fontId="10" fillId="0" borderId="0"/>
    <xf numFmtId="0" fontId="6" fillId="0" borderId="0"/>
    <xf numFmtId="0" fontId="11" fillId="0" borderId="0"/>
    <xf numFmtId="0" fontId="1" fillId="0" borderId="0"/>
    <xf numFmtId="0" fontId="6" fillId="0" borderId="0"/>
    <xf numFmtId="0" fontId="8" fillId="0" borderId="0"/>
    <xf numFmtId="0" fontId="1" fillId="0" borderId="0"/>
    <xf numFmtId="0" fontId="7" fillId="0" borderId="0"/>
    <xf numFmtId="0" fontId="12" fillId="0" borderId="0"/>
    <xf numFmtId="0" fontId="12" fillId="0" borderId="0"/>
  </cellStyleXfs>
  <cellXfs count="44">
    <xf numFmtId="0" fontId="0" fillId="0" borderId="0" xfId="0"/>
    <xf numFmtId="0" fontId="3" fillId="0" borderId="0" xfId="0" applyFont="1" applyFill="1"/>
    <xf numFmtId="0" fontId="5" fillId="0" borderId="0" xfId="0" applyFont="1" applyFill="1" applyBorder="1" applyAlignment="1">
      <alignment horizontal="center" vertical="center" wrapText="1"/>
    </xf>
    <xf numFmtId="0" fontId="3" fillId="0" borderId="0" xfId="0" applyFont="1" applyFill="1" applyBorder="1"/>
    <xf numFmtId="0" fontId="3" fillId="0" borderId="0" xfId="0" applyFont="1" applyFill="1" applyAlignment="1">
      <alignment horizontal="center" vertical="center"/>
    </xf>
    <xf numFmtId="0" fontId="3" fillId="0" borderId="0" xfId="0" applyFont="1" applyFill="1" applyAlignment="1">
      <alignment horizontal="center"/>
    </xf>
    <xf numFmtId="0" fontId="13"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3" fontId="8" fillId="0" borderId="2" xfId="0" applyNumberFormat="1" applyFont="1" applyFill="1" applyBorder="1" applyAlignment="1">
      <alignment horizontal="right" vertical="center" wrapText="1"/>
    </xf>
    <xf numFmtId="0" fontId="8" fillId="2" borderId="2" xfId="0" applyFont="1" applyFill="1" applyBorder="1" applyAlignment="1">
      <alignment horizontal="justify" vertical="center"/>
    </xf>
    <xf numFmtId="0" fontId="8" fillId="2" borderId="2" xfId="0" applyFont="1" applyFill="1" applyBorder="1" applyAlignment="1">
      <alignment horizontal="center" vertical="center" wrapText="1"/>
    </xf>
    <xf numFmtId="3" fontId="8" fillId="2" borderId="2" xfId="0" applyNumberFormat="1" applyFont="1" applyFill="1" applyBorder="1" applyAlignment="1">
      <alignment horizontal="right" vertical="center" wrapText="1"/>
    </xf>
    <xf numFmtId="0" fontId="8" fillId="0" borderId="2" xfId="0" applyFont="1" applyFill="1" applyBorder="1"/>
    <xf numFmtId="3" fontId="8" fillId="2"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righ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2" xfId="0"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3" fillId="0" borderId="2" xfId="0" applyFont="1" applyFill="1" applyBorder="1"/>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wrapText="1"/>
    </xf>
    <xf numFmtId="0" fontId="5" fillId="0" borderId="2" xfId="0" applyFont="1" applyFill="1" applyBorder="1" applyAlignment="1">
      <alignment vertical="center" wrapText="1"/>
    </xf>
    <xf numFmtId="3" fontId="1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13" fillId="0" borderId="2" xfId="0" applyFont="1" applyFill="1" applyBorder="1" applyAlignment="1">
      <alignment horizontal="center" vertical="center"/>
    </xf>
    <xf numFmtId="0" fontId="4" fillId="0" borderId="1" xfId="0" applyFont="1" applyFill="1" applyBorder="1" applyAlignment="1">
      <alignment horizontal="righ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0" xfId="0" applyFont="1" applyFill="1" applyAlignment="1">
      <alignment horizontal="center" vertical="center" wrapText="1"/>
    </xf>
  </cellXfs>
  <cellStyles count="16">
    <cellStyle name="Bình thường 2" xfId="2" xr:uid="{00000000-0005-0000-0000-000000000000}"/>
    <cellStyle name="Comma 11" xfId="1" xr:uid="{00000000-0005-0000-0000-000001000000}"/>
    <cellStyle name="Comma 2 2 26" xfId="3" xr:uid="{00000000-0005-0000-0000-000002000000}"/>
    <cellStyle name="Normal" xfId="0" builtinId="0"/>
    <cellStyle name="Normal 10 6" xfId="4" xr:uid="{00000000-0005-0000-0000-000004000000}"/>
    <cellStyle name="Normal 11 4 2" xfId="5" xr:uid="{00000000-0005-0000-0000-000005000000}"/>
    <cellStyle name="Normal 2" xfId="6" xr:uid="{00000000-0005-0000-0000-000006000000}"/>
    <cellStyle name="Normal 2 10 2" xfId="7" xr:uid="{00000000-0005-0000-0000-000007000000}"/>
    <cellStyle name="Normal 2 2 16" xfId="8" xr:uid="{00000000-0005-0000-0000-000008000000}"/>
    <cellStyle name="Normal 2 27 2 4" xfId="9" xr:uid="{00000000-0005-0000-0000-000009000000}"/>
    <cellStyle name="Normal 2 3 10" xfId="10" xr:uid="{00000000-0005-0000-0000-00000A000000}"/>
    <cellStyle name="Normal 2 3 4" xfId="11" xr:uid="{00000000-0005-0000-0000-00000B000000}"/>
    <cellStyle name="Normal 3 2" xfId="12" xr:uid="{00000000-0005-0000-0000-00000C000000}"/>
    <cellStyle name="Normal 5" xfId="13" xr:uid="{00000000-0005-0000-0000-00000D000000}"/>
    <cellStyle name="Normal 77 2" xfId="14" xr:uid="{00000000-0005-0000-0000-00000E000000}"/>
    <cellStyle name="Normal 79"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90"/>
  <sheetViews>
    <sheetView view="pageLayout" zoomScaleNormal="100" workbookViewId="0">
      <selection activeCell="D12" sqref="D12"/>
    </sheetView>
  </sheetViews>
  <sheetFormatPr defaultColWidth="9" defaultRowHeight="15"/>
  <cols>
    <col min="1" max="1" width="3.875" style="1" customWidth="1"/>
    <col min="2" max="2" width="29.875" style="1" customWidth="1"/>
    <col min="3" max="3" width="13.625" style="1" customWidth="1"/>
    <col min="4" max="4" width="9.5" style="1" customWidth="1"/>
    <col min="5" max="5" width="9.625" style="1" customWidth="1"/>
    <col min="6" max="6" width="8.5" style="1" customWidth="1"/>
    <col min="7" max="7" width="8" style="1" customWidth="1"/>
    <col min="8" max="9" width="8.625" style="1" customWidth="1"/>
    <col min="10" max="10" width="8.375" style="1" customWidth="1"/>
    <col min="11" max="11" width="8.125" style="1" hidden="1" customWidth="1"/>
    <col min="12" max="12" width="9" style="1" customWidth="1"/>
    <col min="13" max="13" width="11.125" style="5" customWidth="1"/>
    <col min="14" max="14" width="8.125" style="1" customWidth="1"/>
    <col min="15" max="16384" width="9" style="1"/>
  </cols>
  <sheetData>
    <row r="1" spans="1:14">
      <c r="A1" s="36" t="s">
        <v>6</v>
      </c>
      <c r="B1" s="36"/>
      <c r="C1" s="36"/>
      <c r="D1" s="36"/>
      <c r="E1" s="36"/>
      <c r="F1" s="36"/>
      <c r="G1" s="36"/>
      <c r="H1" s="36"/>
      <c r="I1" s="36"/>
      <c r="J1" s="36"/>
      <c r="K1" s="36"/>
      <c r="L1" s="36"/>
      <c r="M1" s="36"/>
    </row>
    <row r="2" spans="1:14" ht="36" customHeight="1">
      <c r="A2" s="37" t="s">
        <v>11</v>
      </c>
      <c r="B2" s="37"/>
      <c r="C2" s="37"/>
      <c r="D2" s="37"/>
      <c r="E2" s="37"/>
      <c r="F2" s="37"/>
      <c r="G2" s="37"/>
      <c r="H2" s="37"/>
      <c r="I2" s="37"/>
      <c r="J2" s="37"/>
      <c r="K2" s="37"/>
      <c r="L2" s="37"/>
      <c r="M2" s="37"/>
    </row>
    <row r="3" spans="1:14" ht="19.5" customHeight="1">
      <c r="A3" s="38" t="s">
        <v>9</v>
      </c>
      <c r="B3" s="38"/>
      <c r="C3" s="38"/>
      <c r="D3" s="38"/>
      <c r="E3" s="38"/>
      <c r="F3" s="38"/>
      <c r="G3" s="38"/>
      <c r="H3" s="38"/>
      <c r="I3" s="38"/>
      <c r="J3" s="38"/>
      <c r="K3" s="38"/>
      <c r="L3" s="38"/>
      <c r="M3" s="38"/>
    </row>
    <row r="4" spans="1:14" s="3" customFormat="1" ht="15" customHeight="1">
      <c r="A4" s="2"/>
      <c r="B4" s="2"/>
      <c r="C4" s="2"/>
      <c r="D4" s="2"/>
      <c r="E4" s="2"/>
      <c r="F4" s="2"/>
      <c r="G4" s="2"/>
      <c r="H4" s="2"/>
      <c r="I4" s="2"/>
      <c r="J4" s="2"/>
      <c r="K4" s="2"/>
      <c r="L4" s="40" t="s">
        <v>36</v>
      </c>
      <c r="M4" s="40"/>
    </row>
    <row r="5" spans="1:14" s="3" customFormat="1" ht="30.75" customHeight="1">
      <c r="A5" s="39" t="s">
        <v>0</v>
      </c>
      <c r="B5" s="35" t="s">
        <v>42</v>
      </c>
      <c r="C5" s="35" t="s">
        <v>12</v>
      </c>
      <c r="D5" s="35" t="s">
        <v>13</v>
      </c>
      <c r="E5" s="35"/>
      <c r="F5" s="35" t="s">
        <v>15</v>
      </c>
      <c r="G5" s="35" t="s">
        <v>16</v>
      </c>
      <c r="H5" s="35"/>
      <c r="I5" s="41" t="s">
        <v>37</v>
      </c>
      <c r="J5" s="42"/>
      <c r="K5" s="20"/>
      <c r="L5" s="35" t="s">
        <v>47</v>
      </c>
      <c r="M5" s="32" t="s">
        <v>2</v>
      </c>
      <c r="N5" s="32" t="s">
        <v>38</v>
      </c>
    </row>
    <row r="6" spans="1:14" s="3" customFormat="1" ht="32.25" customHeight="1">
      <c r="A6" s="39"/>
      <c r="B6" s="35"/>
      <c r="C6" s="35"/>
      <c r="D6" s="6" t="s">
        <v>14</v>
      </c>
      <c r="E6" s="6" t="s">
        <v>3</v>
      </c>
      <c r="F6" s="35"/>
      <c r="G6" s="6" t="s">
        <v>17</v>
      </c>
      <c r="H6" s="6" t="s">
        <v>18</v>
      </c>
      <c r="I6" s="19" t="s">
        <v>5</v>
      </c>
      <c r="J6" s="6" t="s">
        <v>4</v>
      </c>
      <c r="K6" s="6" t="s">
        <v>5</v>
      </c>
      <c r="L6" s="35"/>
      <c r="M6" s="32"/>
      <c r="N6" s="32"/>
    </row>
    <row r="7" spans="1:14" s="3" customFormat="1" ht="23.25" customHeight="1">
      <c r="A7" s="33" t="s">
        <v>10</v>
      </c>
      <c r="B7" s="34"/>
      <c r="C7" s="6"/>
      <c r="D7" s="6"/>
      <c r="E7" s="6"/>
      <c r="F7" s="18">
        <f>F8+F12</f>
        <v>35200</v>
      </c>
      <c r="G7" s="18">
        <f t="shared" ref="G7:L7" si="0">G8+G12</f>
        <v>26758</v>
      </c>
      <c r="H7" s="18">
        <f t="shared" si="0"/>
        <v>4360</v>
      </c>
      <c r="I7" s="18">
        <f t="shared" si="0"/>
        <v>2180</v>
      </c>
      <c r="J7" s="18">
        <f t="shared" si="0"/>
        <v>2180</v>
      </c>
      <c r="K7" s="18">
        <f t="shared" si="0"/>
        <v>2180</v>
      </c>
      <c r="L7" s="18">
        <f t="shared" si="0"/>
        <v>4360</v>
      </c>
      <c r="M7" s="17"/>
      <c r="N7" s="24"/>
    </row>
    <row r="8" spans="1:14" s="3" customFormat="1" ht="85.5">
      <c r="A8" s="23" t="s">
        <v>40</v>
      </c>
      <c r="B8" s="31" t="s">
        <v>44</v>
      </c>
      <c r="C8" s="30"/>
      <c r="D8" s="21"/>
      <c r="E8" s="21"/>
      <c r="F8" s="18">
        <f>F9</f>
        <v>12500</v>
      </c>
      <c r="G8" s="18">
        <f t="shared" ref="G8:L8" si="1">G9</f>
        <v>4360</v>
      </c>
      <c r="H8" s="18">
        <f t="shared" si="1"/>
        <v>4360</v>
      </c>
      <c r="I8" s="18">
        <f t="shared" si="1"/>
        <v>2180</v>
      </c>
      <c r="J8" s="18">
        <f t="shared" si="1"/>
        <v>1919</v>
      </c>
      <c r="K8" s="18">
        <f t="shared" si="1"/>
        <v>2180</v>
      </c>
      <c r="L8" s="18">
        <f t="shared" si="1"/>
        <v>4099</v>
      </c>
      <c r="M8" s="22"/>
      <c r="N8" s="24"/>
    </row>
    <row r="9" spans="1:14" s="3" customFormat="1" ht="57">
      <c r="A9" s="29" t="s">
        <v>48</v>
      </c>
      <c r="B9" s="31" t="s">
        <v>43</v>
      </c>
      <c r="C9" s="30"/>
      <c r="D9" s="28"/>
      <c r="E9" s="28"/>
      <c r="F9" s="18">
        <f>SUM(F10:F11)</f>
        <v>12500</v>
      </c>
      <c r="G9" s="18">
        <f t="shared" ref="G9:L9" si="2">SUM(G10:G11)</f>
        <v>4360</v>
      </c>
      <c r="H9" s="18">
        <f t="shared" si="2"/>
        <v>4360</v>
      </c>
      <c r="I9" s="18">
        <f t="shared" si="2"/>
        <v>2180</v>
      </c>
      <c r="J9" s="18">
        <f t="shared" si="2"/>
        <v>1919</v>
      </c>
      <c r="K9" s="18">
        <f t="shared" si="2"/>
        <v>2180</v>
      </c>
      <c r="L9" s="18">
        <f t="shared" si="2"/>
        <v>4099</v>
      </c>
      <c r="M9" s="27"/>
      <c r="N9" s="24"/>
    </row>
    <row r="10" spans="1:14" s="3" customFormat="1" ht="63">
      <c r="A10" s="7">
        <v>1</v>
      </c>
      <c r="B10" s="8" t="s">
        <v>7</v>
      </c>
      <c r="C10" s="9" t="s">
        <v>19</v>
      </c>
      <c r="D10" s="10" t="s">
        <v>34</v>
      </c>
      <c r="E10" s="10" t="s">
        <v>34</v>
      </c>
      <c r="F10" s="11">
        <v>6250</v>
      </c>
      <c r="G10" s="11">
        <v>2180</v>
      </c>
      <c r="H10" s="11">
        <v>2180</v>
      </c>
      <c r="I10" s="11">
        <v>2180</v>
      </c>
      <c r="J10" s="11"/>
      <c r="K10" s="11"/>
      <c r="L10" s="11">
        <f t="shared" ref="L10" si="3">H10-I10+J10</f>
        <v>0</v>
      </c>
      <c r="M10" s="10" t="s">
        <v>8</v>
      </c>
      <c r="N10" s="24"/>
    </row>
    <row r="11" spans="1:14" s="3" customFormat="1" ht="63">
      <c r="A11" s="7">
        <v>2</v>
      </c>
      <c r="B11" s="8" t="s">
        <v>20</v>
      </c>
      <c r="C11" s="9" t="s">
        <v>21</v>
      </c>
      <c r="D11" s="10" t="s">
        <v>34</v>
      </c>
      <c r="E11" s="10" t="s">
        <v>34</v>
      </c>
      <c r="F11" s="11">
        <v>6250</v>
      </c>
      <c r="G11" s="11">
        <v>2180</v>
      </c>
      <c r="H11" s="11">
        <v>2180</v>
      </c>
      <c r="I11" s="11"/>
      <c r="J11" s="11">
        <f>I10-SUM(J14:J17)</f>
        <v>1919</v>
      </c>
      <c r="K11" s="11">
        <v>2180</v>
      </c>
      <c r="L11" s="11">
        <f>H11-I11+J11</f>
        <v>4099</v>
      </c>
      <c r="M11" s="10" t="s">
        <v>8</v>
      </c>
      <c r="N11" s="24"/>
    </row>
    <row r="12" spans="1:14" s="3" customFormat="1" ht="72" customHeight="1">
      <c r="A12" s="23" t="s">
        <v>41</v>
      </c>
      <c r="B12" s="31" t="s">
        <v>45</v>
      </c>
      <c r="C12" s="30"/>
      <c r="D12" s="10"/>
      <c r="E12" s="10"/>
      <c r="F12" s="18">
        <f>F13</f>
        <v>22700</v>
      </c>
      <c r="G12" s="18">
        <f t="shared" ref="G12:L12" si="4">G13</f>
        <v>22398</v>
      </c>
      <c r="H12" s="18">
        <f t="shared" si="4"/>
        <v>0</v>
      </c>
      <c r="I12" s="18">
        <f t="shared" si="4"/>
        <v>0</v>
      </c>
      <c r="J12" s="18">
        <f t="shared" si="4"/>
        <v>261</v>
      </c>
      <c r="K12" s="18">
        <f t="shared" si="4"/>
        <v>0</v>
      </c>
      <c r="L12" s="18">
        <f t="shared" si="4"/>
        <v>261</v>
      </c>
      <c r="M12" s="10"/>
      <c r="N12" s="24"/>
    </row>
    <row r="13" spans="1:14" s="3" customFormat="1" ht="28.5">
      <c r="A13" s="29" t="s">
        <v>49</v>
      </c>
      <c r="B13" s="31" t="s">
        <v>46</v>
      </c>
      <c r="C13" s="30"/>
      <c r="D13" s="10"/>
      <c r="E13" s="10"/>
      <c r="F13" s="18">
        <f>SUM(F14:F17)</f>
        <v>22700</v>
      </c>
      <c r="G13" s="18">
        <f t="shared" ref="G13:L13" si="5">SUM(G14:G17)</f>
        <v>22398</v>
      </c>
      <c r="H13" s="18">
        <f t="shared" si="5"/>
        <v>0</v>
      </c>
      <c r="I13" s="18">
        <f t="shared" si="5"/>
        <v>0</v>
      </c>
      <c r="J13" s="18">
        <f t="shared" si="5"/>
        <v>261</v>
      </c>
      <c r="K13" s="18">
        <f t="shared" si="5"/>
        <v>0</v>
      </c>
      <c r="L13" s="18">
        <f t="shared" si="5"/>
        <v>261</v>
      </c>
      <c r="M13" s="10"/>
      <c r="N13" s="24"/>
    </row>
    <row r="14" spans="1:14" ht="47.25">
      <c r="A14" s="7">
        <v>3</v>
      </c>
      <c r="B14" s="12" t="s">
        <v>22</v>
      </c>
      <c r="C14" s="13" t="s">
        <v>23</v>
      </c>
      <c r="D14" s="14" t="s">
        <v>30</v>
      </c>
      <c r="E14" s="14" t="s">
        <v>35</v>
      </c>
      <c r="F14" s="14">
        <v>5500</v>
      </c>
      <c r="G14" s="14">
        <v>5427</v>
      </c>
      <c r="H14" s="15"/>
      <c r="I14" s="15"/>
      <c r="J14" s="14">
        <f>F14-G14</f>
        <v>73</v>
      </c>
      <c r="K14" s="15"/>
      <c r="L14" s="11">
        <f t="shared" ref="L14:L17" si="6">H14-I14+J14</f>
        <v>73</v>
      </c>
      <c r="M14" s="16" t="s">
        <v>1</v>
      </c>
      <c r="N14" s="24"/>
    </row>
    <row r="15" spans="1:14" ht="47.25">
      <c r="A15" s="7">
        <v>4</v>
      </c>
      <c r="B15" s="12" t="s">
        <v>24</v>
      </c>
      <c r="C15" s="13" t="s">
        <v>25</v>
      </c>
      <c r="D15" s="14" t="s">
        <v>30</v>
      </c>
      <c r="E15" s="14" t="s">
        <v>35</v>
      </c>
      <c r="F15" s="14">
        <v>5200</v>
      </c>
      <c r="G15" s="14">
        <v>5131</v>
      </c>
      <c r="H15" s="15"/>
      <c r="I15" s="15"/>
      <c r="J15" s="14">
        <f t="shared" ref="J15:J16" si="7">F15-G15</f>
        <v>69</v>
      </c>
      <c r="K15" s="15"/>
      <c r="L15" s="11">
        <f t="shared" si="6"/>
        <v>69</v>
      </c>
      <c r="M15" s="16" t="s">
        <v>31</v>
      </c>
      <c r="N15" s="24"/>
    </row>
    <row r="16" spans="1:14" s="4" customFormat="1" ht="47.25">
      <c r="A16" s="7">
        <v>5</v>
      </c>
      <c r="B16" s="12" t="s">
        <v>26</v>
      </c>
      <c r="C16" s="13" t="s">
        <v>27</v>
      </c>
      <c r="D16" s="14" t="s">
        <v>30</v>
      </c>
      <c r="E16" s="14" t="s">
        <v>35</v>
      </c>
      <c r="F16" s="14">
        <v>6000</v>
      </c>
      <c r="G16" s="14">
        <v>5920</v>
      </c>
      <c r="H16" s="15"/>
      <c r="I16" s="15"/>
      <c r="J16" s="14">
        <f t="shared" si="7"/>
        <v>80</v>
      </c>
      <c r="K16" s="15"/>
      <c r="L16" s="11">
        <f t="shared" si="6"/>
        <v>80</v>
      </c>
      <c r="M16" s="16" t="s">
        <v>32</v>
      </c>
      <c r="N16" s="25"/>
    </row>
    <row r="17" spans="1:14" s="4" customFormat="1" ht="47.25">
      <c r="A17" s="7">
        <v>6</v>
      </c>
      <c r="B17" s="12" t="s">
        <v>28</v>
      </c>
      <c r="C17" s="13" t="s">
        <v>29</v>
      </c>
      <c r="D17" s="14" t="s">
        <v>30</v>
      </c>
      <c r="E17" s="14" t="s">
        <v>35</v>
      </c>
      <c r="F17" s="14">
        <v>6000</v>
      </c>
      <c r="G17" s="14">
        <v>5920</v>
      </c>
      <c r="H17" s="15"/>
      <c r="I17" s="15"/>
      <c r="J17" s="14">
        <v>39</v>
      </c>
      <c r="K17" s="15"/>
      <c r="L17" s="11">
        <f t="shared" si="6"/>
        <v>39</v>
      </c>
      <c r="M17" s="16" t="s">
        <v>33</v>
      </c>
      <c r="N17" s="26" t="s">
        <v>39</v>
      </c>
    </row>
    <row r="18" spans="1:14" ht="52.5" customHeight="1"/>
    <row r="23" spans="1:14" ht="25.5" customHeight="1"/>
    <row r="24" spans="1:14" ht="25.5" customHeight="1"/>
    <row r="25" spans="1:14" ht="25.5" customHeight="1"/>
    <row r="26" spans="1:14" ht="25.5" customHeight="1"/>
    <row r="27" spans="1:14" ht="25.5" customHeight="1"/>
    <row r="29" spans="1:14" ht="15.75" customHeight="1"/>
    <row r="31" spans="1:14">
      <c r="M31" s="1"/>
    </row>
    <row r="32" spans="1:14">
      <c r="M32" s="1"/>
    </row>
    <row r="33" spans="13:13">
      <c r="M33" s="1"/>
    </row>
    <row r="34" spans="13:13">
      <c r="M34" s="1"/>
    </row>
    <row r="35" spans="13:13">
      <c r="M35" s="1"/>
    </row>
    <row r="36" spans="13:13">
      <c r="M36" s="1"/>
    </row>
    <row r="37" spans="13:13" ht="15.75" customHeight="1">
      <c r="M37" s="1"/>
    </row>
    <row r="38" spans="13:13">
      <c r="M38" s="1"/>
    </row>
    <row r="39" spans="13:13">
      <c r="M39" s="1"/>
    </row>
    <row r="40" spans="13:13">
      <c r="M40" s="1"/>
    </row>
    <row r="41" spans="13:13">
      <c r="M41" s="1"/>
    </row>
    <row r="42" spans="13:13">
      <c r="M42" s="1"/>
    </row>
    <row r="43" spans="13:13">
      <c r="M43" s="1"/>
    </row>
    <row r="44" spans="13:13">
      <c r="M44" s="1"/>
    </row>
    <row r="45" spans="13:13">
      <c r="M45" s="1"/>
    </row>
    <row r="46" spans="13:13">
      <c r="M46" s="1"/>
    </row>
    <row r="47" spans="13:13">
      <c r="M47" s="1"/>
    </row>
    <row r="48" spans="13:13">
      <c r="M48" s="1"/>
    </row>
    <row r="49" spans="13:13">
      <c r="M49" s="1"/>
    </row>
    <row r="50" spans="13:13">
      <c r="M50" s="1"/>
    </row>
    <row r="51" spans="13:13">
      <c r="M51" s="1"/>
    </row>
    <row r="52" spans="13:13">
      <c r="M52" s="1"/>
    </row>
    <row r="53" spans="13:13">
      <c r="M53" s="1"/>
    </row>
    <row r="54" spans="13:13">
      <c r="M54" s="1"/>
    </row>
    <row r="55" spans="13:13">
      <c r="M55" s="1"/>
    </row>
    <row r="56" spans="13:13" ht="15" customHeight="1">
      <c r="M56" s="1"/>
    </row>
    <row r="57" spans="13:13">
      <c r="M57" s="1"/>
    </row>
    <row r="58" spans="13:13">
      <c r="M58" s="1"/>
    </row>
    <row r="59" spans="13:13">
      <c r="M59" s="1"/>
    </row>
    <row r="60" spans="13:13">
      <c r="M60" s="1"/>
    </row>
    <row r="61" spans="13:13">
      <c r="M61" s="1"/>
    </row>
    <row r="62" spans="13:13">
      <c r="M62" s="1"/>
    </row>
    <row r="63" spans="13:13">
      <c r="M63" s="1"/>
    </row>
    <row r="64" spans="13:13">
      <c r="M64" s="1"/>
    </row>
    <row r="65" spans="13:13">
      <c r="M65" s="1"/>
    </row>
    <row r="66" spans="13:13">
      <c r="M66" s="1"/>
    </row>
    <row r="67" spans="13:13" ht="15" customHeight="1">
      <c r="M67" s="1"/>
    </row>
    <row r="68" spans="13:13">
      <c r="M68" s="1"/>
    </row>
    <row r="69" spans="13:13">
      <c r="M69" s="1"/>
    </row>
    <row r="70" spans="13:13">
      <c r="M70" s="1"/>
    </row>
    <row r="71" spans="13:13">
      <c r="M71" s="1"/>
    </row>
    <row r="72" spans="13:13">
      <c r="M72" s="1"/>
    </row>
    <row r="73" spans="13:13">
      <c r="M73" s="1"/>
    </row>
    <row r="74" spans="13:13">
      <c r="M74" s="1"/>
    </row>
    <row r="75" spans="13:13">
      <c r="M75" s="1"/>
    </row>
    <row r="76" spans="13:13" ht="20.25" customHeight="1">
      <c r="M76" s="1"/>
    </row>
    <row r="77" spans="13:13" ht="20.25" customHeight="1">
      <c r="M77" s="1"/>
    </row>
    <row r="78" spans="13:13" ht="20.25" customHeight="1">
      <c r="M78" s="1"/>
    </row>
    <row r="79" spans="13:13" ht="20.25" customHeight="1">
      <c r="M79" s="1"/>
    </row>
    <row r="80" spans="13:13" ht="21" customHeight="1">
      <c r="M80" s="1"/>
    </row>
    <row r="81" spans="13:13">
      <c r="M81" s="1"/>
    </row>
    <row r="82" spans="13:13" ht="15" customHeight="1">
      <c r="M82" s="1"/>
    </row>
    <row r="83" spans="13:13">
      <c r="M83" s="1"/>
    </row>
    <row r="84" spans="13:13">
      <c r="M84" s="1"/>
    </row>
    <row r="88" spans="13:13">
      <c r="M88" s="1"/>
    </row>
    <row r="89" spans="13:13">
      <c r="M89" s="1"/>
    </row>
    <row r="90" spans="13:13">
      <c r="M90" s="1"/>
    </row>
  </sheetData>
  <mergeCells count="15">
    <mergeCell ref="N5:N6"/>
    <mergeCell ref="A7:B7"/>
    <mergeCell ref="L5:L6"/>
    <mergeCell ref="M5:M6"/>
    <mergeCell ref="A1:M1"/>
    <mergeCell ref="A2:M2"/>
    <mergeCell ref="A3:M3"/>
    <mergeCell ref="A5:A6"/>
    <mergeCell ref="B5:B6"/>
    <mergeCell ref="C5:C6"/>
    <mergeCell ref="D5:E5"/>
    <mergeCell ref="F5:F6"/>
    <mergeCell ref="G5:H5"/>
    <mergeCell ref="L4:M4"/>
    <mergeCell ref="I5:J5"/>
  </mergeCells>
  <pageMargins left="0.44685039399999998" right="0.32874015699999998" top="0.34055118099999998" bottom="0.25" header="0.25" footer="0.25"/>
  <pageSetup paperSize="9"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0"/>
  <sheetViews>
    <sheetView tabSelected="1" view="pageLayout" zoomScaleNormal="100" workbookViewId="0">
      <selection activeCell="E8" sqref="E8"/>
    </sheetView>
  </sheetViews>
  <sheetFormatPr defaultColWidth="9" defaultRowHeight="15"/>
  <cols>
    <col min="1" max="1" width="3.875" style="1" customWidth="1"/>
    <col min="2" max="2" width="29.875" style="1" customWidth="1"/>
    <col min="3" max="3" width="13.625" style="1" customWidth="1"/>
    <col min="4" max="4" width="9.5" style="1" customWidth="1"/>
    <col min="5" max="5" width="9.625" style="1" customWidth="1"/>
    <col min="6" max="6" width="8.5" style="1" customWidth="1"/>
    <col min="7" max="7" width="8" style="1" customWidth="1"/>
    <col min="8" max="9" width="8.625" style="1" customWidth="1"/>
    <col min="10" max="10" width="8.375" style="1" customWidth="1"/>
    <col min="11" max="11" width="8.125" style="1" hidden="1" customWidth="1"/>
    <col min="12" max="12" width="9" style="1" customWidth="1"/>
    <col min="13" max="13" width="11.125" style="5" customWidth="1"/>
    <col min="14" max="14" width="8.125" style="1" customWidth="1"/>
    <col min="15" max="16384" width="9" style="1"/>
  </cols>
  <sheetData>
    <row r="1" spans="1:14">
      <c r="A1" s="36" t="s">
        <v>6</v>
      </c>
      <c r="B1" s="36"/>
      <c r="C1" s="36"/>
      <c r="D1" s="36"/>
      <c r="E1" s="36"/>
      <c r="F1" s="36"/>
      <c r="G1" s="36"/>
      <c r="H1" s="36"/>
      <c r="I1" s="36"/>
      <c r="J1" s="36"/>
      <c r="K1" s="36"/>
      <c r="L1" s="36"/>
      <c r="M1" s="36"/>
    </row>
    <row r="2" spans="1:14" ht="36" customHeight="1">
      <c r="A2" s="37" t="s">
        <v>11</v>
      </c>
      <c r="B2" s="37"/>
      <c r="C2" s="37"/>
      <c r="D2" s="37"/>
      <c r="E2" s="37"/>
      <c r="F2" s="37"/>
      <c r="G2" s="37"/>
      <c r="H2" s="37"/>
      <c r="I2" s="37"/>
      <c r="J2" s="37"/>
      <c r="K2" s="37"/>
      <c r="L2" s="37"/>
      <c r="M2" s="37"/>
    </row>
    <row r="3" spans="1:14" ht="19.5" customHeight="1">
      <c r="A3" s="43" t="s">
        <v>50</v>
      </c>
      <c r="B3" s="43"/>
      <c r="C3" s="43"/>
      <c r="D3" s="43"/>
      <c r="E3" s="43"/>
      <c r="F3" s="43"/>
      <c r="G3" s="43"/>
      <c r="H3" s="43"/>
      <c r="I3" s="43"/>
      <c r="J3" s="43"/>
      <c r="K3" s="43"/>
      <c r="L3" s="43"/>
      <c r="M3" s="43"/>
    </row>
    <row r="4" spans="1:14" s="3" customFormat="1" ht="15" customHeight="1">
      <c r="A4" s="2"/>
      <c r="B4" s="2"/>
      <c r="C4" s="2"/>
      <c r="D4" s="2"/>
      <c r="E4" s="2"/>
      <c r="F4" s="2"/>
      <c r="G4" s="2"/>
      <c r="H4" s="2"/>
      <c r="I4" s="2"/>
      <c r="J4" s="2"/>
      <c r="K4" s="2"/>
      <c r="L4" s="40" t="s">
        <v>36</v>
      </c>
      <c r="M4" s="40"/>
    </row>
    <row r="5" spans="1:14" s="3" customFormat="1" ht="30.75" customHeight="1">
      <c r="A5" s="39" t="s">
        <v>0</v>
      </c>
      <c r="B5" s="35" t="s">
        <v>42</v>
      </c>
      <c r="C5" s="35" t="s">
        <v>12</v>
      </c>
      <c r="D5" s="35" t="s">
        <v>13</v>
      </c>
      <c r="E5" s="35"/>
      <c r="F5" s="35" t="s">
        <v>15</v>
      </c>
      <c r="G5" s="35" t="s">
        <v>16</v>
      </c>
      <c r="H5" s="35"/>
      <c r="I5" s="41" t="s">
        <v>37</v>
      </c>
      <c r="J5" s="42"/>
      <c r="K5" s="20"/>
      <c r="L5" s="35" t="s">
        <v>47</v>
      </c>
      <c r="M5" s="32" t="s">
        <v>2</v>
      </c>
      <c r="N5" s="32" t="s">
        <v>38</v>
      </c>
    </row>
    <row r="6" spans="1:14" s="3" customFormat="1" ht="32.25" customHeight="1">
      <c r="A6" s="39"/>
      <c r="B6" s="35"/>
      <c r="C6" s="35"/>
      <c r="D6" s="28" t="s">
        <v>14</v>
      </c>
      <c r="E6" s="28" t="s">
        <v>3</v>
      </c>
      <c r="F6" s="35"/>
      <c r="G6" s="28" t="s">
        <v>17</v>
      </c>
      <c r="H6" s="28" t="s">
        <v>18</v>
      </c>
      <c r="I6" s="28" t="s">
        <v>5</v>
      </c>
      <c r="J6" s="28" t="s">
        <v>4</v>
      </c>
      <c r="K6" s="28" t="s">
        <v>5</v>
      </c>
      <c r="L6" s="35"/>
      <c r="M6" s="32"/>
      <c r="N6" s="32"/>
    </row>
    <row r="7" spans="1:14" s="3" customFormat="1" ht="23.25" customHeight="1">
      <c r="A7" s="33" t="s">
        <v>10</v>
      </c>
      <c r="B7" s="34"/>
      <c r="C7" s="28"/>
      <c r="D7" s="28"/>
      <c r="E7" s="28"/>
      <c r="F7" s="18">
        <f>F8+F12</f>
        <v>35200</v>
      </c>
      <c r="G7" s="18">
        <f t="shared" ref="G7:L7" si="0">G8+G12</f>
        <v>26758</v>
      </c>
      <c r="H7" s="18">
        <f t="shared" si="0"/>
        <v>4360</v>
      </c>
      <c r="I7" s="18">
        <f t="shared" si="0"/>
        <v>2180</v>
      </c>
      <c r="J7" s="18">
        <f t="shared" si="0"/>
        <v>2180</v>
      </c>
      <c r="K7" s="18">
        <f t="shared" si="0"/>
        <v>2180</v>
      </c>
      <c r="L7" s="18">
        <f t="shared" si="0"/>
        <v>4360</v>
      </c>
      <c r="M7" s="27"/>
      <c r="N7" s="24"/>
    </row>
    <row r="8" spans="1:14" s="3" customFormat="1" ht="85.5">
      <c r="A8" s="29" t="s">
        <v>40</v>
      </c>
      <c r="B8" s="31" t="s">
        <v>44</v>
      </c>
      <c r="C8" s="30"/>
      <c r="D8" s="28"/>
      <c r="E8" s="28"/>
      <c r="F8" s="18">
        <f>F9</f>
        <v>12500</v>
      </c>
      <c r="G8" s="18">
        <f t="shared" ref="G8:L8" si="1">G9</f>
        <v>4360</v>
      </c>
      <c r="H8" s="18">
        <f t="shared" si="1"/>
        <v>4360</v>
      </c>
      <c r="I8" s="18">
        <f t="shared" si="1"/>
        <v>2180</v>
      </c>
      <c r="J8" s="18">
        <f t="shared" si="1"/>
        <v>1919</v>
      </c>
      <c r="K8" s="18">
        <f t="shared" si="1"/>
        <v>2180</v>
      </c>
      <c r="L8" s="18">
        <f t="shared" si="1"/>
        <v>4099</v>
      </c>
      <c r="M8" s="27"/>
      <c r="N8" s="24"/>
    </row>
    <row r="9" spans="1:14" s="3" customFormat="1" ht="57">
      <c r="A9" s="29" t="s">
        <v>48</v>
      </c>
      <c r="B9" s="31" t="s">
        <v>43</v>
      </c>
      <c r="C9" s="30"/>
      <c r="D9" s="28"/>
      <c r="E9" s="28"/>
      <c r="F9" s="18">
        <f>SUM(F10:F11)</f>
        <v>12500</v>
      </c>
      <c r="G9" s="18">
        <f t="shared" ref="G9:L9" si="2">SUM(G10:G11)</f>
        <v>4360</v>
      </c>
      <c r="H9" s="18">
        <f t="shared" si="2"/>
        <v>4360</v>
      </c>
      <c r="I9" s="18">
        <f t="shared" si="2"/>
        <v>2180</v>
      </c>
      <c r="J9" s="18">
        <f t="shared" si="2"/>
        <v>1919</v>
      </c>
      <c r="K9" s="18">
        <f t="shared" si="2"/>
        <v>2180</v>
      </c>
      <c r="L9" s="18">
        <f t="shared" si="2"/>
        <v>4099</v>
      </c>
      <c r="M9" s="27"/>
      <c r="N9" s="24"/>
    </row>
    <row r="10" spans="1:14" s="3" customFormat="1" ht="63">
      <c r="A10" s="7">
        <v>1</v>
      </c>
      <c r="B10" s="8" t="s">
        <v>7</v>
      </c>
      <c r="C10" s="9" t="s">
        <v>19</v>
      </c>
      <c r="D10" s="10" t="s">
        <v>34</v>
      </c>
      <c r="E10" s="10" t="s">
        <v>34</v>
      </c>
      <c r="F10" s="11">
        <v>6250</v>
      </c>
      <c r="G10" s="11">
        <v>2180</v>
      </c>
      <c r="H10" s="11">
        <v>2180</v>
      </c>
      <c r="I10" s="11">
        <v>2180</v>
      </c>
      <c r="J10" s="11"/>
      <c r="K10" s="11"/>
      <c r="L10" s="11">
        <f t="shared" ref="L10" si="3">H10-I10+J10</f>
        <v>0</v>
      </c>
      <c r="M10" s="10" t="s">
        <v>8</v>
      </c>
      <c r="N10" s="24"/>
    </row>
    <row r="11" spans="1:14" s="3" customFormat="1" ht="63">
      <c r="A11" s="7">
        <v>2</v>
      </c>
      <c r="B11" s="8" t="s">
        <v>20</v>
      </c>
      <c r="C11" s="9" t="s">
        <v>21</v>
      </c>
      <c r="D11" s="10" t="s">
        <v>34</v>
      </c>
      <c r="E11" s="10" t="s">
        <v>34</v>
      </c>
      <c r="F11" s="11">
        <v>6250</v>
      </c>
      <c r="G11" s="11">
        <v>2180</v>
      </c>
      <c r="H11" s="11">
        <v>2180</v>
      </c>
      <c r="I11" s="11"/>
      <c r="J11" s="11">
        <f>I10-SUM(J14:J17)</f>
        <v>1919</v>
      </c>
      <c r="K11" s="11">
        <v>2180</v>
      </c>
      <c r="L11" s="11">
        <f>H11-I11+J11</f>
        <v>4099</v>
      </c>
      <c r="M11" s="10" t="s">
        <v>8</v>
      </c>
      <c r="N11" s="24"/>
    </row>
    <row r="12" spans="1:14" s="3" customFormat="1" ht="72" customHeight="1">
      <c r="A12" s="29" t="s">
        <v>41</v>
      </c>
      <c r="B12" s="31" t="s">
        <v>45</v>
      </c>
      <c r="C12" s="30"/>
      <c r="D12" s="10"/>
      <c r="E12" s="10"/>
      <c r="F12" s="18">
        <f>F13</f>
        <v>22700</v>
      </c>
      <c r="G12" s="18">
        <f t="shared" ref="G12:L12" si="4">G13</f>
        <v>22398</v>
      </c>
      <c r="H12" s="18">
        <f t="shared" si="4"/>
        <v>0</v>
      </c>
      <c r="I12" s="18">
        <f t="shared" si="4"/>
        <v>0</v>
      </c>
      <c r="J12" s="18">
        <f t="shared" si="4"/>
        <v>261</v>
      </c>
      <c r="K12" s="18">
        <f t="shared" si="4"/>
        <v>0</v>
      </c>
      <c r="L12" s="18">
        <f t="shared" si="4"/>
        <v>261</v>
      </c>
      <c r="M12" s="10"/>
      <c r="N12" s="24"/>
    </row>
    <row r="13" spans="1:14" s="3" customFormat="1" ht="28.5">
      <c r="A13" s="29" t="s">
        <v>49</v>
      </c>
      <c r="B13" s="31" t="s">
        <v>46</v>
      </c>
      <c r="C13" s="30"/>
      <c r="D13" s="10"/>
      <c r="E13" s="10"/>
      <c r="F13" s="18">
        <f>SUM(F14:F17)</f>
        <v>22700</v>
      </c>
      <c r="G13" s="18">
        <f t="shared" ref="G13:L13" si="5">SUM(G14:G17)</f>
        <v>22398</v>
      </c>
      <c r="H13" s="18">
        <f t="shared" si="5"/>
        <v>0</v>
      </c>
      <c r="I13" s="18">
        <f t="shared" si="5"/>
        <v>0</v>
      </c>
      <c r="J13" s="18">
        <f t="shared" si="5"/>
        <v>261</v>
      </c>
      <c r="K13" s="18">
        <f t="shared" si="5"/>
        <v>0</v>
      </c>
      <c r="L13" s="18">
        <f t="shared" si="5"/>
        <v>261</v>
      </c>
      <c r="M13" s="10"/>
      <c r="N13" s="24"/>
    </row>
    <row r="14" spans="1:14" ht="47.25">
      <c r="A14" s="7">
        <v>3</v>
      </c>
      <c r="B14" s="12" t="s">
        <v>22</v>
      </c>
      <c r="C14" s="13" t="s">
        <v>23</v>
      </c>
      <c r="D14" s="14" t="s">
        <v>30</v>
      </c>
      <c r="E14" s="14" t="s">
        <v>35</v>
      </c>
      <c r="F14" s="14">
        <v>5500</v>
      </c>
      <c r="G14" s="14">
        <v>5427</v>
      </c>
      <c r="H14" s="15"/>
      <c r="I14" s="15"/>
      <c r="J14" s="14">
        <f>F14-G14</f>
        <v>73</v>
      </c>
      <c r="K14" s="15"/>
      <c r="L14" s="11">
        <f t="shared" ref="L14:L17" si="6">H14-I14+J14</f>
        <v>73</v>
      </c>
      <c r="M14" s="16" t="s">
        <v>1</v>
      </c>
      <c r="N14" s="24"/>
    </row>
    <row r="15" spans="1:14" ht="47.25">
      <c r="A15" s="7">
        <v>4</v>
      </c>
      <c r="B15" s="12" t="s">
        <v>24</v>
      </c>
      <c r="C15" s="13" t="s">
        <v>25</v>
      </c>
      <c r="D15" s="14" t="s">
        <v>30</v>
      </c>
      <c r="E15" s="14" t="s">
        <v>35</v>
      </c>
      <c r="F15" s="14">
        <v>5200</v>
      </c>
      <c r="G15" s="14">
        <v>5131</v>
      </c>
      <c r="H15" s="15"/>
      <c r="I15" s="15"/>
      <c r="J15" s="14">
        <f t="shared" ref="J15:J16" si="7">F15-G15</f>
        <v>69</v>
      </c>
      <c r="K15" s="15"/>
      <c r="L15" s="11">
        <f t="shared" si="6"/>
        <v>69</v>
      </c>
      <c r="M15" s="16" t="s">
        <v>31</v>
      </c>
      <c r="N15" s="24"/>
    </row>
    <row r="16" spans="1:14" s="4" customFormat="1" ht="47.25">
      <c r="A16" s="7">
        <v>5</v>
      </c>
      <c r="B16" s="12" t="s">
        <v>26</v>
      </c>
      <c r="C16" s="13" t="s">
        <v>27</v>
      </c>
      <c r="D16" s="14" t="s">
        <v>30</v>
      </c>
      <c r="E16" s="14" t="s">
        <v>35</v>
      </c>
      <c r="F16" s="14">
        <v>6000</v>
      </c>
      <c r="G16" s="14">
        <v>5920</v>
      </c>
      <c r="H16" s="15"/>
      <c r="I16" s="15"/>
      <c r="J16" s="14">
        <f t="shared" si="7"/>
        <v>80</v>
      </c>
      <c r="K16" s="15"/>
      <c r="L16" s="11">
        <f t="shared" si="6"/>
        <v>80</v>
      </c>
      <c r="M16" s="16" t="s">
        <v>32</v>
      </c>
      <c r="N16" s="25"/>
    </row>
    <row r="17" spans="1:14" s="4" customFormat="1" ht="47.25">
      <c r="A17" s="7">
        <v>6</v>
      </c>
      <c r="B17" s="12" t="s">
        <v>28</v>
      </c>
      <c r="C17" s="13" t="s">
        <v>29</v>
      </c>
      <c r="D17" s="14" t="s">
        <v>30</v>
      </c>
      <c r="E17" s="14" t="s">
        <v>35</v>
      </c>
      <c r="F17" s="14">
        <v>6000</v>
      </c>
      <c r="G17" s="14">
        <v>5920</v>
      </c>
      <c r="H17" s="15"/>
      <c r="I17" s="15"/>
      <c r="J17" s="14">
        <v>39</v>
      </c>
      <c r="K17" s="15"/>
      <c r="L17" s="11">
        <f t="shared" si="6"/>
        <v>39</v>
      </c>
      <c r="M17" s="16" t="s">
        <v>33</v>
      </c>
      <c r="N17" s="26" t="s">
        <v>39</v>
      </c>
    </row>
    <row r="18" spans="1:14" ht="52.5" customHeight="1"/>
    <row r="23" spans="1:14" ht="25.5" customHeight="1"/>
    <row r="24" spans="1:14" ht="25.5" customHeight="1"/>
    <row r="25" spans="1:14" ht="25.5" customHeight="1"/>
    <row r="26" spans="1:14" ht="25.5" customHeight="1"/>
    <row r="27" spans="1:14" ht="25.5" customHeight="1"/>
    <row r="29" spans="1:14" ht="15.75" customHeight="1"/>
    <row r="31" spans="1:14">
      <c r="M31" s="1"/>
    </row>
    <row r="32" spans="1:14">
      <c r="M32" s="1"/>
    </row>
    <row r="33" spans="13:13">
      <c r="M33" s="1"/>
    </row>
    <row r="34" spans="13:13">
      <c r="M34" s="1"/>
    </row>
    <row r="35" spans="13:13">
      <c r="M35" s="1"/>
    </row>
    <row r="36" spans="13:13">
      <c r="M36" s="1"/>
    </row>
    <row r="37" spans="13:13">
      <c r="M37" s="1"/>
    </row>
    <row r="38" spans="13:13">
      <c r="M38" s="1"/>
    </row>
    <row r="39" spans="13:13">
      <c r="M39" s="1"/>
    </row>
    <row r="40" spans="13:13">
      <c r="M40" s="1"/>
    </row>
    <row r="41" spans="13:13">
      <c r="M41" s="1"/>
    </row>
    <row r="42" spans="13:13">
      <c r="M42" s="1"/>
    </row>
    <row r="43" spans="13:13">
      <c r="M43" s="1"/>
    </row>
    <row r="44" spans="13:13">
      <c r="M44" s="1"/>
    </row>
    <row r="45" spans="13:13">
      <c r="M45" s="1"/>
    </row>
    <row r="46" spans="13:13">
      <c r="M46" s="1"/>
    </row>
    <row r="47" spans="13:13">
      <c r="M47" s="1"/>
    </row>
    <row r="48" spans="13:13">
      <c r="M48" s="1"/>
    </row>
    <row r="49" spans="13:13">
      <c r="M49" s="1"/>
    </row>
    <row r="50" spans="13:13" ht="15" customHeight="1">
      <c r="M50" s="1"/>
    </row>
    <row r="51" spans="13:13">
      <c r="M51" s="1"/>
    </row>
    <row r="52" spans="13:13">
      <c r="M52" s="1"/>
    </row>
    <row r="53" spans="13:13">
      <c r="M53" s="1"/>
    </row>
    <row r="54" spans="13:13">
      <c r="M54" s="1"/>
    </row>
    <row r="55" spans="13:13">
      <c r="M55" s="1"/>
    </row>
    <row r="56" spans="13:13">
      <c r="M56" s="1"/>
    </row>
    <row r="57" spans="13:13">
      <c r="M57" s="1"/>
    </row>
    <row r="58" spans="13:13">
      <c r="M58" s="1"/>
    </row>
    <row r="59" spans="13:13">
      <c r="M59" s="1"/>
    </row>
    <row r="60" spans="13:13">
      <c r="M60" s="1"/>
    </row>
    <row r="61" spans="13:13" ht="15" customHeight="1">
      <c r="M61" s="1"/>
    </row>
    <row r="62" spans="13:13">
      <c r="M62" s="1"/>
    </row>
    <row r="63" spans="13:13">
      <c r="M63" s="1"/>
    </row>
    <row r="64" spans="13:13">
      <c r="M64" s="1"/>
    </row>
    <row r="65" spans="13:13">
      <c r="M65" s="1"/>
    </row>
    <row r="66" spans="13:13">
      <c r="M66" s="1"/>
    </row>
    <row r="67" spans="13:13">
      <c r="M67" s="1"/>
    </row>
    <row r="68" spans="13:13">
      <c r="M68" s="1"/>
    </row>
    <row r="69" spans="13:13">
      <c r="M69" s="1"/>
    </row>
    <row r="70" spans="13:13" ht="20.25" customHeight="1">
      <c r="M70" s="1"/>
    </row>
    <row r="71" spans="13:13" ht="20.25" customHeight="1">
      <c r="M71" s="1"/>
    </row>
    <row r="72" spans="13:13" ht="20.25" customHeight="1">
      <c r="M72" s="1"/>
    </row>
    <row r="73" spans="13:13" ht="20.25" customHeight="1">
      <c r="M73" s="1"/>
    </row>
    <row r="74" spans="13:13" ht="21" customHeight="1">
      <c r="M74" s="1"/>
    </row>
    <row r="75" spans="13:13">
      <c r="M75" s="1"/>
    </row>
    <row r="76" spans="13:13" ht="15" customHeight="1">
      <c r="M76" s="1"/>
    </row>
    <row r="77" spans="13:13">
      <c r="M77" s="1"/>
    </row>
    <row r="78" spans="13:13">
      <c r="M78" s="1"/>
    </row>
    <row r="79" spans="13:13">
      <c r="M79" s="1"/>
    </row>
    <row r="80" spans="13:13">
      <c r="M80" s="1"/>
    </row>
    <row r="81" spans="13:13">
      <c r="M81" s="1"/>
    </row>
    <row r="82" spans="13:13">
      <c r="M82" s="1"/>
    </row>
    <row r="83" spans="13:13">
      <c r="M83" s="1"/>
    </row>
    <row r="84" spans="13:13">
      <c r="M84" s="1"/>
    </row>
    <row r="88" spans="13:13">
      <c r="M88" s="1"/>
    </row>
    <row r="89" spans="13:13">
      <c r="M89" s="1"/>
    </row>
    <row r="90" spans="13:13">
      <c r="M90" s="1"/>
    </row>
  </sheetData>
  <mergeCells count="15">
    <mergeCell ref="N5:N6"/>
    <mergeCell ref="A1:M1"/>
    <mergeCell ref="A2:M2"/>
    <mergeCell ref="A3:M3"/>
    <mergeCell ref="L4:M4"/>
    <mergeCell ref="A7:B7"/>
    <mergeCell ref="M5:M6"/>
    <mergeCell ref="D5:E5"/>
    <mergeCell ref="G5:H5"/>
    <mergeCell ref="B5:B6"/>
    <mergeCell ref="C5:C6"/>
    <mergeCell ref="F5:F6"/>
    <mergeCell ref="L5:L6"/>
    <mergeCell ref="A5:A6"/>
    <mergeCell ref="I5:J5"/>
  </mergeCells>
  <pageMargins left="0.45" right="0.32" top="0.34" bottom="0.25" header="0.5" footer="0.5"/>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NQ 2021 - 2025</vt:lpstr>
      <vt:lpstr>TTr 2021 - 2025</vt:lpstr>
      <vt:lpstr>'NQ 2021 - 2025'!Print_Titles</vt:lpstr>
      <vt:lpstr>'TTr 2021 - 2025'!Print_Titles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2024-10-19T02:21:10Z</cp:lastPrinted>
  <dcterms:created xsi:type="dcterms:W3CDTF">2023-07-06T01:33:48Z</dcterms:created>
  <dcterms:modified xsi:type="dcterms:W3CDTF">2024-10-24T03:50:27Z</dcterms:modified>
</cp:coreProperties>
</file>